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ндикат\Desktop\2018\REDOSLED PREDMETA\39 PR3DSKOLCI 2018\"/>
    </mc:Choice>
  </mc:AlternateContent>
  <bookViews>
    <workbookView xWindow="0" yWindow="0" windowWidth="15060" windowHeight="8235" activeTab="2"/>
  </bookViews>
  <sheets>
    <sheet name="Matrica" sheetId="1" r:id="rId1"/>
    <sheet name="Sheet2" sheetId="4" state="hidden" r:id="rId2"/>
    <sheet name="Радна места" sheetId="2" r:id="rId3"/>
    <sheet name="Приказ по СС" sheetId="6" r:id="rId4"/>
  </sheets>
  <externalReferences>
    <externalReference r:id="rId5"/>
    <externalReference r:id="rId6"/>
  </externalReferences>
  <definedNames>
    <definedName name="_xlnm._FilterDatabase" localSheetId="2" hidden="1">'Радна места'!$A$1:$AL$181</definedName>
  </definedNames>
  <calcPr calcId="15251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8" i="2" l="1"/>
  <c r="Y198" i="2"/>
  <c r="W198" i="2"/>
  <c r="T198" i="2"/>
  <c r="R198" i="2"/>
  <c r="V198" i="2" s="1"/>
  <c r="X198" i="2" s="1"/>
  <c r="Q198" i="2"/>
  <c r="S198" i="2" s="1"/>
  <c r="U198" i="2" s="1"/>
  <c r="Z197" i="2"/>
  <c r="Y197" i="2"/>
  <c r="W197" i="2"/>
  <c r="T197" i="2"/>
  <c r="R197" i="2"/>
  <c r="V197" i="2" s="1"/>
  <c r="X197" i="2" s="1"/>
  <c r="Q197" i="2"/>
  <c r="S197" i="2" s="1"/>
  <c r="U197" i="2" s="1"/>
  <c r="Z196" i="2"/>
  <c r="Y196" i="2"/>
  <c r="W196" i="2"/>
  <c r="T196" i="2"/>
  <c r="R196" i="2"/>
  <c r="V196" i="2" s="1"/>
  <c r="X196" i="2" s="1"/>
  <c r="Q196" i="2"/>
  <c r="S196" i="2" s="1"/>
  <c r="U196" i="2" s="1"/>
  <c r="Z195" i="2"/>
  <c r="Y195" i="2"/>
  <c r="W195" i="2"/>
  <c r="T195" i="2"/>
  <c r="R195" i="2"/>
  <c r="V195" i="2" s="1"/>
  <c r="X195" i="2" s="1"/>
  <c r="Q195" i="2"/>
  <c r="S195" i="2" s="1"/>
  <c r="U195" i="2" s="1"/>
  <c r="Z194" i="2"/>
  <c r="Y194" i="2"/>
  <c r="W194" i="2"/>
  <c r="T194" i="2"/>
  <c r="R194" i="2"/>
  <c r="V194" i="2" s="1"/>
  <c r="X194" i="2" s="1"/>
  <c r="Q194" i="2"/>
  <c r="S194" i="2" s="1"/>
  <c r="U194" i="2" s="1"/>
  <c r="Z193" i="2"/>
  <c r="Y193" i="2"/>
  <c r="W193" i="2"/>
  <c r="T193" i="2"/>
  <c r="R193" i="2"/>
  <c r="V193" i="2" s="1"/>
  <c r="X193" i="2" s="1"/>
  <c r="Q193" i="2"/>
  <c r="S193" i="2" s="1"/>
  <c r="U193" i="2" s="1"/>
  <c r="Z192" i="2"/>
  <c r="Y192" i="2"/>
  <c r="W192" i="2"/>
  <c r="T192" i="2"/>
  <c r="R192" i="2"/>
  <c r="V192" i="2" s="1"/>
  <c r="X192" i="2" s="1"/>
  <c r="Q192" i="2"/>
  <c r="S192" i="2" s="1"/>
  <c r="U192" i="2" s="1"/>
  <c r="Z191" i="2"/>
  <c r="Y191" i="2"/>
  <c r="W191" i="2"/>
  <c r="T191" i="2"/>
  <c r="R191" i="2"/>
  <c r="V191" i="2" s="1"/>
  <c r="X191" i="2" s="1"/>
  <c r="Q191" i="2"/>
  <c r="S191" i="2" s="1"/>
  <c r="U191" i="2" s="1"/>
  <c r="Z190" i="2"/>
  <c r="Y190" i="2"/>
  <c r="W190" i="2"/>
  <c r="T190" i="2"/>
  <c r="R190" i="2"/>
  <c r="V190" i="2" s="1"/>
  <c r="X190" i="2" s="1"/>
  <c r="Q190" i="2"/>
  <c r="S190" i="2" s="1"/>
  <c r="U190" i="2" s="1"/>
  <c r="Z189" i="2"/>
  <c r="Y189" i="2"/>
  <c r="W189" i="2"/>
  <c r="T189" i="2"/>
  <c r="R189" i="2"/>
  <c r="V189" i="2" s="1"/>
  <c r="X189" i="2" s="1"/>
  <c r="Q189" i="2"/>
  <c r="S189" i="2" s="1"/>
  <c r="U189" i="2" s="1"/>
  <c r="Z188" i="2"/>
  <c r="Y188" i="2"/>
  <c r="W188" i="2"/>
  <c r="T188" i="2"/>
  <c r="R188" i="2"/>
  <c r="V188" i="2" s="1"/>
  <c r="X188" i="2" s="1"/>
  <c r="Q188" i="2"/>
  <c r="S188" i="2" s="1"/>
  <c r="U188" i="2" s="1"/>
  <c r="Z187" i="2"/>
  <c r="Y187" i="2"/>
  <c r="W187" i="2"/>
  <c r="T187" i="2"/>
  <c r="R187" i="2"/>
  <c r="V187" i="2" s="1"/>
  <c r="X187" i="2" s="1"/>
  <c r="Q187" i="2"/>
  <c r="S187" i="2" s="1"/>
  <c r="U187" i="2" s="1"/>
  <c r="Z186" i="2"/>
  <c r="Y186" i="2"/>
  <c r="W186" i="2"/>
  <c r="T186" i="2"/>
  <c r="R186" i="2"/>
  <c r="V186" i="2" s="1"/>
  <c r="X186" i="2" s="1"/>
  <c r="Q186" i="2"/>
  <c r="S186" i="2" s="1"/>
  <c r="U186" i="2" s="1"/>
  <c r="Z185" i="2"/>
  <c r="Y185" i="2"/>
  <c r="W185" i="2"/>
  <c r="T185" i="2"/>
  <c r="R185" i="2"/>
  <c r="V185" i="2" s="1"/>
  <c r="X185" i="2" s="1"/>
  <c r="Q185" i="2"/>
  <c r="S185" i="2" s="1"/>
  <c r="U185" i="2" s="1"/>
  <c r="Z184" i="2"/>
  <c r="Y184" i="2"/>
  <c r="W184" i="2"/>
  <c r="T184" i="2"/>
  <c r="R184" i="2"/>
  <c r="V184" i="2" s="1"/>
  <c r="X184" i="2" s="1"/>
  <c r="Q184" i="2"/>
  <c r="S184" i="2" s="1"/>
  <c r="U184" i="2" s="1"/>
  <c r="Z183" i="2"/>
  <c r="Y183" i="2"/>
  <c r="W183" i="2"/>
  <c r="T183" i="2"/>
  <c r="R183" i="2"/>
  <c r="V183" i="2" s="1"/>
  <c r="X183" i="2" s="1"/>
  <c r="Q183" i="2"/>
  <c r="S183" i="2" s="1"/>
  <c r="U183" i="2" s="1"/>
  <c r="Z182" i="2"/>
  <c r="Y182" i="2"/>
  <c r="W182" i="2"/>
  <c r="T182" i="2"/>
  <c r="R182" i="2"/>
  <c r="V182" i="2" s="1"/>
  <c r="X182" i="2" s="1"/>
  <c r="Q182" i="2"/>
  <c r="S182" i="2" s="1"/>
  <c r="U182" i="2" s="1"/>
  <c r="Z181" i="2"/>
  <c r="Y181" i="2"/>
  <c r="W181" i="2"/>
  <c r="T181" i="2"/>
  <c r="R181" i="2"/>
  <c r="V181" i="2" s="1"/>
  <c r="X181" i="2" s="1"/>
  <c r="Q181" i="2"/>
  <c r="S181" i="2" s="1"/>
  <c r="U181" i="2" s="1"/>
  <c r="Z180" i="2"/>
  <c r="Y180" i="2"/>
  <c r="W180" i="2"/>
  <c r="T180" i="2"/>
  <c r="R180" i="2"/>
  <c r="V180" i="2" s="1"/>
  <c r="X180" i="2" s="1"/>
  <c r="Q180" i="2"/>
  <c r="S180" i="2" s="1"/>
  <c r="U180" i="2" s="1"/>
  <c r="Z179" i="2"/>
  <c r="Y179" i="2"/>
  <c r="W179" i="2"/>
  <c r="T179" i="2"/>
  <c r="R179" i="2"/>
  <c r="V179" i="2" s="1"/>
  <c r="X179" i="2" s="1"/>
  <c r="Q179" i="2"/>
  <c r="S179" i="2" s="1"/>
  <c r="U179" i="2" s="1"/>
  <c r="Z178" i="2"/>
  <c r="Y178" i="2"/>
  <c r="W178" i="2"/>
  <c r="T178" i="2"/>
  <c r="R178" i="2"/>
  <c r="V178" i="2" s="1"/>
  <c r="X178" i="2" s="1"/>
  <c r="Q178" i="2"/>
  <c r="S178" i="2" s="1"/>
  <c r="U178" i="2" s="1"/>
  <c r="Z177" i="2"/>
  <c r="Y177" i="2"/>
  <c r="W177" i="2"/>
  <c r="T177" i="2"/>
  <c r="R177" i="2"/>
  <c r="V177" i="2" s="1"/>
  <c r="X177" i="2" s="1"/>
  <c r="Q177" i="2"/>
  <c r="S177" i="2" s="1"/>
  <c r="U177" i="2" s="1"/>
  <c r="Z176" i="2"/>
  <c r="Y176" i="2"/>
  <c r="W176" i="2"/>
  <c r="T176" i="2"/>
  <c r="R176" i="2"/>
  <c r="V176" i="2" s="1"/>
  <c r="X176" i="2" s="1"/>
  <c r="Q176" i="2"/>
  <c r="S176" i="2" s="1"/>
  <c r="U176" i="2" s="1"/>
  <c r="Z175" i="2"/>
  <c r="Y175" i="2"/>
  <c r="W175" i="2"/>
  <c r="T175" i="2"/>
  <c r="R175" i="2"/>
  <c r="V175" i="2" s="1"/>
  <c r="X175" i="2" s="1"/>
  <c r="Q175" i="2"/>
  <c r="S175" i="2" s="1"/>
  <c r="U175" i="2" s="1"/>
  <c r="Z174" i="2"/>
  <c r="Y174" i="2"/>
  <c r="W174" i="2"/>
  <c r="T174" i="2"/>
  <c r="R174" i="2"/>
  <c r="V174" i="2" s="1"/>
  <c r="X174" i="2" s="1"/>
  <c r="Q174" i="2"/>
  <c r="S174" i="2" s="1"/>
  <c r="U174" i="2" s="1"/>
  <c r="Z173" i="2"/>
  <c r="Y173" i="2"/>
  <c r="W173" i="2"/>
  <c r="T173" i="2"/>
  <c r="R173" i="2"/>
  <c r="V173" i="2" s="1"/>
  <c r="X173" i="2" s="1"/>
  <c r="Q173" i="2"/>
  <c r="S173" i="2" s="1"/>
  <c r="U173" i="2" s="1"/>
  <c r="Z172" i="2"/>
  <c r="Y172" i="2"/>
  <c r="W172" i="2"/>
  <c r="T172" i="2"/>
  <c r="R172" i="2"/>
  <c r="V172" i="2" s="1"/>
  <c r="X172" i="2" s="1"/>
  <c r="Q172" i="2"/>
  <c r="S172" i="2" s="1"/>
  <c r="U172" i="2" s="1"/>
  <c r="Z171" i="2"/>
  <c r="Y171" i="2"/>
  <c r="W171" i="2"/>
  <c r="T171" i="2"/>
  <c r="R171" i="2"/>
  <c r="V171" i="2" s="1"/>
  <c r="X171" i="2" s="1"/>
  <c r="Q171" i="2"/>
  <c r="S171" i="2" s="1"/>
  <c r="U171" i="2" s="1"/>
  <c r="Z170" i="2"/>
  <c r="Y170" i="2"/>
  <c r="W170" i="2"/>
  <c r="T170" i="2"/>
  <c r="R170" i="2"/>
  <c r="V170" i="2" s="1"/>
  <c r="X170" i="2" s="1"/>
  <c r="Q170" i="2"/>
  <c r="S170" i="2" s="1"/>
  <c r="U170" i="2" s="1"/>
  <c r="Z169" i="2"/>
  <c r="Y169" i="2"/>
  <c r="W169" i="2"/>
  <c r="T169" i="2"/>
  <c r="R169" i="2"/>
  <c r="V169" i="2" s="1"/>
  <c r="X169" i="2" s="1"/>
  <c r="Q169" i="2"/>
  <c r="S169" i="2" s="1"/>
  <c r="U169" i="2" s="1"/>
  <c r="AG139" i="2" l="1"/>
  <c r="Z32" i="2" l="1"/>
  <c r="Y32" i="2"/>
  <c r="P26" i="2" l="1"/>
  <c r="P27" i="2"/>
  <c r="P28" i="2"/>
  <c r="P29" i="2"/>
  <c r="P30" i="2"/>
  <c r="P31" i="2"/>
  <c r="O26" i="2"/>
  <c r="O27" i="2"/>
  <c r="O28" i="2"/>
  <c r="O29" i="2"/>
  <c r="O30" i="2"/>
  <c r="O31" i="2"/>
  <c r="AF26" i="2"/>
  <c r="AF27" i="2"/>
  <c r="AF28" i="2"/>
  <c r="AF29" i="2"/>
  <c r="AF30" i="2"/>
  <c r="AF31" i="2"/>
  <c r="AF39" i="2"/>
  <c r="AH31" i="2" l="1"/>
  <c r="AH29" i="2"/>
  <c r="AH32" i="2"/>
  <c r="AH28" i="2"/>
  <c r="Z39" i="2"/>
  <c r="Y39" i="2"/>
  <c r="Z29" i="2"/>
  <c r="Y29" i="2"/>
  <c r="Z30" i="2"/>
  <c r="Y30" i="2"/>
  <c r="Z31" i="2"/>
  <c r="Y31" i="2"/>
  <c r="Z26" i="2"/>
  <c r="Y26" i="2"/>
  <c r="Z27" i="2"/>
  <c r="Y27" i="2"/>
  <c r="Z28" i="2"/>
  <c r="Y28" i="2"/>
  <c r="AE39" i="2"/>
  <c r="AE29" i="2"/>
  <c r="AE30" i="2"/>
  <c r="AE31" i="2"/>
  <c r="AE26" i="2"/>
  <c r="AE27" i="2"/>
  <c r="AE28" i="2"/>
  <c r="Y16" i="2"/>
  <c r="Z16" i="2"/>
  <c r="AD28" i="2" l="1"/>
  <c r="AD27" i="2"/>
  <c r="AD26" i="2"/>
  <c r="AD31" i="2"/>
  <c r="AD30" i="2"/>
  <c r="AD29" i="2"/>
  <c r="AD39" i="2"/>
  <c r="Y37" i="2" l="1"/>
  <c r="Z37" i="2"/>
  <c r="AF37" i="2" l="1"/>
  <c r="AE37" i="2"/>
  <c r="Y5" i="2" l="1"/>
  <c r="Z5" i="2"/>
  <c r="Y4" i="2"/>
  <c r="Z4" i="2"/>
  <c r="Y3" i="2"/>
  <c r="Z3" i="2"/>
  <c r="Y13" i="2"/>
  <c r="Z13" i="2"/>
  <c r="Y12" i="2"/>
  <c r="Z12" i="2"/>
  <c r="Y38" i="2"/>
  <c r="Z38" i="2"/>
  <c r="Y84" i="2"/>
  <c r="Z84" i="2"/>
  <c r="Y85" i="2"/>
  <c r="Z85" i="2"/>
  <c r="Y83" i="2"/>
  <c r="Z83" i="2"/>
  <c r="Y82" i="2"/>
  <c r="Z82" i="2"/>
  <c r="Y94" i="2"/>
  <c r="Z94" i="2"/>
  <c r="Y93" i="2"/>
  <c r="Z93" i="2"/>
  <c r="Y92" i="2"/>
  <c r="Z92" i="2"/>
  <c r="Y91" i="2"/>
  <c r="Z91" i="2"/>
  <c r="Y100" i="2"/>
  <c r="Z100" i="2"/>
  <c r="Y99" i="2"/>
  <c r="Z99" i="2"/>
  <c r="Y98" i="2"/>
  <c r="Z98" i="2"/>
  <c r="Y97" i="2"/>
  <c r="Z97" i="2"/>
  <c r="Y106" i="2"/>
  <c r="Z106" i="2"/>
  <c r="Y105" i="2"/>
  <c r="Z105" i="2"/>
  <c r="Y104" i="2"/>
  <c r="Z104" i="2"/>
  <c r="Y103" i="2"/>
  <c r="Z103" i="2"/>
  <c r="Y88" i="2"/>
  <c r="Z88" i="2"/>
  <c r="Y87" i="2"/>
  <c r="Z87" i="2"/>
  <c r="Y86" i="2"/>
  <c r="Z86" i="2"/>
  <c r="Y96" i="2"/>
  <c r="Z96" i="2"/>
  <c r="Y95" i="2"/>
  <c r="Z95" i="2"/>
  <c r="Y102" i="2"/>
  <c r="Z102" i="2"/>
  <c r="Y101" i="2"/>
  <c r="Z101" i="2"/>
  <c r="Y108" i="2"/>
  <c r="Z108" i="2"/>
  <c r="Y107" i="2"/>
  <c r="Z107" i="2"/>
  <c r="Y112" i="2"/>
  <c r="Z112" i="2"/>
  <c r="Y111" i="2"/>
  <c r="Z111" i="2"/>
  <c r="Y110" i="2"/>
  <c r="Z110" i="2"/>
  <c r="Y109" i="2"/>
  <c r="Z109" i="2"/>
  <c r="Y116" i="2"/>
  <c r="Z116" i="2"/>
  <c r="Y115" i="2"/>
  <c r="Z115" i="2"/>
  <c r="Y114" i="2"/>
  <c r="Z114" i="2"/>
  <c r="Y113" i="2"/>
  <c r="Z113" i="2"/>
  <c r="Y119" i="2"/>
  <c r="Z119" i="2"/>
  <c r="Y118" i="2"/>
  <c r="Z118" i="2"/>
  <c r="Y117" i="2"/>
  <c r="Z117" i="2"/>
  <c r="Y123" i="2"/>
  <c r="Z123" i="2"/>
  <c r="Y122" i="2"/>
  <c r="Z122" i="2"/>
  <c r="Y125" i="2"/>
  <c r="Z125" i="2"/>
  <c r="Y124" i="2"/>
  <c r="Z124" i="2"/>
  <c r="Y121" i="2"/>
  <c r="Z121" i="2"/>
  <c r="Y120" i="2"/>
  <c r="Z120" i="2"/>
  <c r="Y15" i="2"/>
  <c r="Z15" i="2"/>
  <c r="Y14" i="2"/>
  <c r="Z14" i="2"/>
  <c r="Y11" i="2"/>
  <c r="Z11" i="2"/>
  <c r="Y10" i="2"/>
  <c r="Z10" i="2"/>
  <c r="Y9" i="2"/>
  <c r="Z9" i="2"/>
  <c r="Y8" i="2"/>
  <c r="Z8" i="2"/>
  <c r="Y7" i="2"/>
  <c r="Z7" i="2"/>
  <c r="Y6" i="2"/>
  <c r="Z6" i="2"/>
  <c r="Y18" i="2"/>
  <c r="Z18" i="2"/>
  <c r="Y23" i="2"/>
  <c r="Z23" i="2"/>
  <c r="Y17" i="2"/>
  <c r="Z17" i="2"/>
  <c r="Y20" i="2"/>
  <c r="Z20" i="2"/>
  <c r="Y19" i="2"/>
  <c r="Z19" i="2"/>
  <c r="Y24" i="2"/>
  <c r="Z24" i="2"/>
  <c r="Y21" i="2"/>
  <c r="Z21" i="2"/>
  <c r="Y25" i="2"/>
  <c r="Z25" i="2"/>
  <c r="Y22" i="2"/>
  <c r="Z22" i="2"/>
  <c r="Y69" i="2"/>
  <c r="Z69" i="2"/>
  <c r="Y68" i="2"/>
  <c r="Z68" i="2"/>
  <c r="Y67" i="2"/>
  <c r="Z67" i="2"/>
  <c r="Y66" i="2"/>
  <c r="Z66" i="2"/>
  <c r="Y72" i="2"/>
  <c r="Z72" i="2"/>
  <c r="Y73" i="2"/>
  <c r="Z73" i="2"/>
  <c r="Y71" i="2"/>
  <c r="Z71" i="2"/>
  <c r="Y70" i="2"/>
  <c r="Z70" i="2"/>
  <c r="Y81" i="2"/>
  <c r="Z81" i="2"/>
  <c r="Y80" i="2"/>
  <c r="Z80" i="2"/>
  <c r="Y79" i="2"/>
  <c r="Z79" i="2"/>
  <c r="Y78" i="2"/>
  <c r="Z78" i="2"/>
  <c r="Y76" i="2"/>
  <c r="Z76" i="2"/>
  <c r="Y77" i="2"/>
  <c r="Z77" i="2"/>
  <c r="Y75" i="2"/>
  <c r="Z75" i="2"/>
  <c r="Y74" i="2"/>
  <c r="Z74" i="2"/>
  <c r="Y64" i="2"/>
  <c r="Z64" i="2"/>
  <c r="Y65" i="2"/>
  <c r="Z65" i="2"/>
  <c r="Y89" i="2"/>
  <c r="Z89" i="2"/>
  <c r="Y90" i="2"/>
  <c r="Z90" i="2"/>
  <c r="Y51" i="2"/>
  <c r="Z51" i="2"/>
  <c r="Y50" i="2"/>
  <c r="Z50" i="2"/>
  <c r="Y49" i="2"/>
  <c r="Z49" i="2"/>
  <c r="Y48" i="2"/>
  <c r="Z48" i="2"/>
  <c r="Y54" i="2"/>
  <c r="Z54" i="2"/>
  <c r="Y55" i="2"/>
  <c r="Z55" i="2"/>
  <c r="Y53" i="2"/>
  <c r="Z53" i="2"/>
  <c r="Y52" i="2"/>
  <c r="Z52" i="2"/>
  <c r="Y63" i="2"/>
  <c r="Z63" i="2"/>
  <c r="Y62" i="2"/>
  <c r="Z62" i="2"/>
  <c r="Y61" i="2"/>
  <c r="Z61" i="2"/>
  <c r="Y60" i="2"/>
  <c r="Z60" i="2"/>
  <c r="Y59" i="2"/>
  <c r="Z59" i="2"/>
  <c r="Y58" i="2"/>
  <c r="Z58" i="2"/>
  <c r="Y57" i="2"/>
  <c r="Z57" i="2"/>
  <c r="Y56" i="2"/>
  <c r="Z56" i="2"/>
  <c r="Y134" i="2"/>
  <c r="Z134" i="2"/>
  <c r="Y135" i="2"/>
  <c r="Z135" i="2"/>
  <c r="Y133" i="2"/>
  <c r="Z133" i="2"/>
  <c r="Y132" i="2"/>
  <c r="Z132" i="2"/>
  <c r="Y138" i="2"/>
  <c r="Z138" i="2"/>
  <c r="Y137" i="2"/>
  <c r="Z137" i="2"/>
  <c r="Y136" i="2"/>
  <c r="Z136" i="2"/>
  <c r="Y141" i="2"/>
  <c r="Z141" i="2"/>
  <c r="Y140" i="2"/>
  <c r="Z140" i="2"/>
  <c r="Y143" i="2"/>
  <c r="Z143" i="2"/>
  <c r="Y142" i="2"/>
  <c r="Z142" i="2"/>
  <c r="Y128" i="2"/>
  <c r="Z128" i="2"/>
  <c r="Y127" i="2"/>
  <c r="Z127" i="2"/>
  <c r="Y126" i="2"/>
  <c r="Z126" i="2"/>
  <c r="Y131" i="2"/>
  <c r="Z131" i="2"/>
  <c r="Y130" i="2"/>
  <c r="Z130" i="2"/>
  <c r="Y129" i="2"/>
  <c r="Z129" i="2"/>
  <c r="Y44" i="2"/>
  <c r="Z44" i="2"/>
  <c r="Y43" i="2"/>
  <c r="Z43" i="2"/>
  <c r="Y42" i="2"/>
  <c r="Z42" i="2"/>
  <c r="Y47" i="2"/>
  <c r="Z47" i="2"/>
  <c r="Y46" i="2"/>
  <c r="Z46" i="2"/>
  <c r="Y45" i="2"/>
  <c r="Z45" i="2"/>
  <c r="Y36" i="2"/>
  <c r="Z36" i="2"/>
  <c r="Y35" i="2"/>
  <c r="Z35" i="2"/>
  <c r="Y34" i="2"/>
  <c r="Z34" i="2"/>
  <c r="Y168" i="2"/>
  <c r="Z168" i="2"/>
  <c r="Y157" i="2"/>
  <c r="Z157" i="2"/>
  <c r="Y159" i="2"/>
  <c r="Z159" i="2"/>
  <c r="Y158" i="2"/>
  <c r="Z158" i="2"/>
  <c r="Y166" i="2"/>
  <c r="Z166" i="2"/>
  <c r="Y167" i="2"/>
  <c r="Z167" i="2"/>
  <c r="Y162" i="2"/>
  <c r="Z162" i="2"/>
  <c r="Y163" i="2"/>
  <c r="Z163" i="2"/>
  <c r="Y164" i="2"/>
  <c r="Z164" i="2"/>
  <c r="Y165" i="2"/>
  <c r="Z165" i="2"/>
  <c r="Y154" i="2"/>
  <c r="Z154" i="2"/>
  <c r="Y153" i="2"/>
  <c r="Z153" i="2"/>
  <c r="Y156" i="2"/>
  <c r="Z156" i="2"/>
  <c r="Y155" i="2"/>
  <c r="Z155" i="2"/>
  <c r="Y161" i="2"/>
  <c r="Z161" i="2"/>
  <c r="Y160" i="2"/>
  <c r="Z160" i="2"/>
  <c r="Y151" i="2"/>
  <c r="Z151" i="2"/>
  <c r="Y152" i="2"/>
  <c r="Z152" i="2"/>
  <c r="Y149" i="2"/>
  <c r="Z149" i="2"/>
  <c r="Y150" i="2"/>
  <c r="Z150" i="2"/>
  <c r="Y145" i="2"/>
  <c r="Z145" i="2"/>
  <c r="Y146" i="2"/>
  <c r="Z146" i="2"/>
  <c r="Y147" i="2"/>
  <c r="Z147" i="2"/>
  <c r="Y148" i="2"/>
  <c r="Z148" i="2"/>
  <c r="Y144" i="2"/>
  <c r="Z144" i="2"/>
  <c r="Y41" i="2"/>
  <c r="Z41" i="2"/>
  <c r="Y40" i="2"/>
  <c r="Z40" i="2"/>
  <c r="Y139" i="2"/>
  <c r="Z139" i="2"/>
  <c r="Y2" i="2"/>
  <c r="Z2" i="2"/>
  <c r="Y33" i="2"/>
  <c r="Z33" i="2"/>
  <c r="L127" i="2"/>
  <c r="O127" i="2" s="1"/>
  <c r="L126" i="2"/>
  <c r="O126" i="2" s="1"/>
  <c r="L131" i="2"/>
  <c r="O131" i="2" s="1"/>
  <c r="O143" i="2"/>
  <c r="O140" i="2"/>
  <c r="O141" i="2"/>
  <c r="O88" i="2"/>
  <c r="M33" i="2"/>
  <c r="P33" i="2" s="1"/>
  <c r="R33" i="2" s="1"/>
  <c r="L33" i="2"/>
  <c r="O33" i="2" s="1"/>
  <c r="M2" i="2"/>
  <c r="P2" i="2" s="1"/>
  <c r="R2" i="2" s="1"/>
  <c r="L2" i="2"/>
  <c r="O2" i="2" s="1"/>
  <c r="M139" i="2"/>
  <c r="P139" i="2" s="1"/>
  <c r="R139" i="2" s="1"/>
  <c r="L139" i="2"/>
  <c r="O139" i="2" s="1"/>
  <c r="M40" i="2"/>
  <c r="P40" i="2" s="1"/>
  <c r="R40" i="2" s="1"/>
  <c r="L40" i="2"/>
  <c r="O40" i="2" s="1"/>
  <c r="M41" i="2"/>
  <c r="P41" i="2" s="1"/>
  <c r="R41" i="2" s="1"/>
  <c r="L41" i="2"/>
  <c r="O41" i="2" s="1"/>
  <c r="M144" i="2"/>
  <c r="P144" i="2" s="1"/>
  <c r="R144" i="2" s="1"/>
  <c r="L144" i="2"/>
  <c r="O144" i="2" s="1"/>
  <c r="M148" i="2"/>
  <c r="P148" i="2" s="1"/>
  <c r="R148" i="2" s="1"/>
  <c r="L148" i="2"/>
  <c r="O148" i="2" s="1"/>
  <c r="M147" i="2"/>
  <c r="P147" i="2" s="1"/>
  <c r="R147" i="2" s="1"/>
  <c r="L147" i="2"/>
  <c r="O147" i="2" s="1"/>
  <c r="M146" i="2"/>
  <c r="P146" i="2" s="1"/>
  <c r="R146" i="2" s="1"/>
  <c r="L146" i="2"/>
  <c r="O146" i="2" s="1"/>
  <c r="M145" i="2"/>
  <c r="P145" i="2" s="1"/>
  <c r="R145" i="2" s="1"/>
  <c r="L145" i="2"/>
  <c r="O145" i="2" s="1"/>
  <c r="M150" i="2"/>
  <c r="P150" i="2" s="1"/>
  <c r="R150" i="2" s="1"/>
  <c r="L150" i="2"/>
  <c r="O150" i="2" s="1"/>
  <c r="M149" i="2"/>
  <c r="P149" i="2" s="1"/>
  <c r="R149" i="2" s="1"/>
  <c r="L149" i="2"/>
  <c r="O149" i="2" s="1"/>
  <c r="M152" i="2"/>
  <c r="P152" i="2" s="1"/>
  <c r="R152" i="2" s="1"/>
  <c r="L152" i="2"/>
  <c r="O152" i="2" s="1"/>
  <c r="M151" i="2"/>
  <c r="P151" i="2" s="1"/>
  <c r="R151" i="2" s="1"/>
  <c r="L151" i="2"/>
  <c r="O151" i="2" s="1"/>
  <c r="M160" i="2"/>
  <c r="P160" i="2" s="1"/>
  <c r="R160" i="2" s="1"/>
  <c r="L160" i="2"/>
  <c r="O160" i="2" s="1"/>
  <c r="M161" i="2"/>
  <c r="P161" i="2" s="1"/>
  <c r="R161" i="2" s="1"/>
  <c r="L161" i="2"/>
  <c r="O161" i="2" s="1"/>
  <c r="M155" i="2"/>
  <c r="P155" i="2" s="1"/>
  <c r="R155" i="2" s="1"/>
  <c r="L155" i="2"/>
  <c r="O155" i="2" s="1"/>
  <c r="M156" i="2"/>
  <c r="P156" i="2" s="1"/>
  <c r="R156" i="2" s="1"/>
  <c r="L156" i="2"/>
  <c r="O156" i="2" s="1"/>
  <c r="M153" i="2"/>
  <c r="P153" i="2" s="1"/>
  <c r="R153" i="2" s="1"/>
  <c r="L153" i="2"/>
  <c r="O153" i="2" s="1"/>
  <c r="M154" i="2"/>
  <c r="P154" i="2" s="1"/>
  <c r="R154" i="2" s="1"/>
  <c r="L154" i="2"/>
  <c r="O154" i="2" s="1"/>
  <c r="M165" i="2"/>
  <c r="P165" i="2" s="1"/>
  <c r="R165" i="2" s="1"/>
  <c r="L165" i="2"/>
  <c r="O165" i="2" s="1"/>
  <c r="M164" i="2"/>
  <c r="P164" i="2" s="1"/>
  <c r="R164" i="2" s="1"/>
  <c r="L164" i="2"/>
  <c r="O164" i="2" s="1"/>
  <c r="M163" i="2"/>
  <c r="P163" i="2" s="1"/>
  <c r="R163" i="2" s="1"/>
  <c r="L163" i="2"/>
  <c r="O163" i="2" s="1"/>
  <c r="M162" i="2"/>
  <c r="P162" i="2" s="1"/>
  <c r="R162" i="2" s="1"/>
  <c r="L162" i="2"/>
  <c r="O162" i="2" s="1"/>
  <c r="M167" i="2"/>
  <c r="P167" i="2" s="1"/>
  <c r="R167" i="2" s="1"/>
  <c r="L167" i="2"/>
  <c r="O167" i="2" s="1"/>
  <c r="M166" i="2"/>
  <c r="P166" i="2" s="1"/>
  <c r="R166" i="2" s="1"/>
  <c r="L166" i="2"/>
  <c r="O166" i="2" s="1"/>
  <c r="M158" i="2"/>
  <c r="P158" i="2" s="1"/>
  <c r="R158" i="2" s="1"/>
  <c r="L158" i="2"/>
  <c r="O158" i="2" s="1"/>
  <c r="M159" i="2"/>
  <c r="P159" i="2" s="1"/>
  <c r="R159" i="2" s="1"/>
  <c r="L159" i="2"/>
  <c r="O159" i="2" s="1"/>
  <c r="M157" i="2"/>
  <c r="P157" i="2" s="1"/>
  <c r="R157" i="2" s="1"/>
  <c r="L157" i="2"/>
  <c r="O157" i="2" s="1"/>
  <c r="M168" i="2"/>
  <c r="P168" i="2" s="1"/>
  <c r="R168" i="2" s="1"/>
  <c r="L168" i="2"/>
  <c r="O168" i="2" s="1"/>
  <c r="M34" i="2"/>
  <c r="P34" i="2" s="1"/>
  <c r="R34" i="2" s="1"/>
  <c r="L34" i="2"/>
  <c r="O34" i="2" s="1"/>
  <c r="M35" i="2"/>
  <c r="P35" i="2" s="1"/>
  <c r="L35" i="2"/>
  <c r="O35" i="2" s="1"/>
  <c r="M36" i="2"/>
  <c r="P36" i="2" s="1"/>
  <c r="R36" i="2" s="1"/>
  <c r="L36" i="2"/>
  <c r="O36" i="2" s="1"/>
  <c r="M45" i="2"/>
  <c r="P45" i="2" s="1"/>
  <c r="L45" i="2"/>
  <c r="O45" i="2" s="1"/>
  <c r="M46" i="2"/>
  <c r="P46" i="2" s="1"/>
  <c r="L46" i="2"/>
  <c r="O46" i="2" s="1"/>
  <c r="M47" i="2"/>
  <c r="P47" i="2" s="1"/>
  <c r="R47" i="2" s="1"/>
  <c r="L47" i="2"/>
  <c r="O47" i="2" s="1"/>
  <c r="M42" i="2"/>
  <c r="P42" i="2" s="1"/>
  <c r="L42" i="2"/>
  <c r="O42" i="2" s="1"/>
  <c r="M43" i="2"/>
  <c r="P43" i="2" s="1"/>
  <c r="L43" i="2"/>
  <c r="O43" i="2" s="1"/>
  <c r="M44" i="2"/>
  <c r="P44" i="2" s="1"/>
  <c r="R44" i="2" s="1"/>
  <c r="L44" i="2"/>
  <c r="O44" i="2" s="1"/>
  <c r="M129" i="2"/>
  <c r="P129" i="2" s="1"/>
  <c r="L129" i="2"/>
  <c r="O129" i="2" s="1"/>
  <c r="M130" i="2"/>
  <c r="P130" i="2" s="1"/>
  <c r="L130" i="2"/>
  <c r="O130" i="2" s="1"/>
  <c r="M131" i="2"/>
  <c r="P131" i="2" s="1"/>
  <c r="R131" i="2" s="1"/>
  <c r="M126" i="2"/>
  <c r="P126" i="2" s="1"/>
  <c r="M127" i="2"/>
  <c r="P127" i="2" s="1"/>
  <c r="M128" i="2"/>
  <c r="P128" i="2" s="1"/>
  <c r="R128" i="2" s="1"/>
  <c r="L128" i="2"/>
  <c r="O128" i="2" s="1"/>
  <c r="M142" i="2"/>
  <c r="P142" i="2" s="1"/>
  <c r="R142" i="2" s="1"/>
  <c r="L142" i="2"/>
  <c r="O142" i="2" s="1"/>
  <c r="M143" i="2"/>
  <c r="P143" i="2" s="1"/>
  <c r="R143" i="2" s="1"/>
  <c r="M140" i="2"/>
  <c r="P140" i="2" s="1"/>
  <c r="R140" i="2" s="1"/>
  <c r="M141" i="2"/>
  <c r="P141" i="2" s="1"/>
  <c r="R141" i="2" s="1"/>
  <c r="M136" i="2"/>
  <c r="P136" i="2" s="1"/>
  <c r="R136" i="2" s="1"/>
  <c r="L136" i="2"/>
  <c r="O136" i="2" s="1"/>
  <c r="M137" i="2"/>
  <c r="P137" i="2" s="1"/>
  <c r="L137" i="2"/>
  <c r="O137" i="2" s="1"/>
  <c r="M138" i="2"/>
  <c r="P138" i="2" s="1"/>
  <c r="R138" i="2" s="1"/>
  <c r="L138" i="2"/>
  <c r="O138" i="2" s="1"/>
  <c r="M132" i="2"/>
  <c r="P132" i="2" s="1"/>
  <c r="R132" i="2" s="1"/>
  <c r="L132" i="2"/>
  <c r="O132" i="2" s="1"/>
  <c r="M133" i="2"/>
  <c r="P133" i="2" s="1"/>
  <c r="L133" i="2"/>
  <c r="O133" i="2" s="1"/>
  <c r="M135" i="2"/>
  <c r="P135" i="2" s="1"/>
  <c r="R135" i="2" s="1"/>
  <c r="L135" i="2"/>
  <c r="O135" i="2" s="1"/>
  <c r="M134" i="2"/>
  <c r="P134" i="2" s="1"/>
  <c r="L134" i="2"/>
  <c r="O134" i="2" s="1"/>
  <c r="M56" i="2"/>
  <c r="P56" i="2" s="1"/>
  <c r="L56" i="2"/>
  <c r="O56" i="2" s="1"/>
  <c r="M57" i="2"/>
  <c r="P57" i="2" s="1"/>
  <c r="L57" i="2"/>
  <c r="O57" i="2" s="1"/>
  <c r="M58" i="2"/>
  <c r="P58" i="2" s="1"/>
  <c r="L58" i="2"/>
  <c r="O58" i="2" s="1"/>
  <c r="M59" i="2"/>
  <c r="P59" i="2" s="1"/>
  <c r="R59" i="2" s="1"/>
  <c r="L59" i="2"/>
  <c r="O59" i="2" s="1"/>
  <c r="M60" i="2"/>
  <c r="P60" i="2" s="1"/>
  <c r="L60" i="2"/>
  <c r="O60" i="2" s="1"/>
  <c r="M61" i="2"/>
  <c r="P61" i="2" s="1"/>
  <c r="L61" i="2"/>
  <c r="O61" i="2" s="1"/>
  <c r="M62" i="2"/>
  <c r="P62" i="2" s="1"/>
  <c r="L62" i="2"/>
  <c r="O62" i="2" s="1"/>
  <c r="M63" i="2"/>
  <c r="P63" i="2" s="1"/>
  <c r="R63" i="2" s="1"/>
  <c r="L63" i="2"/>
  <c r="O63" i="2" s="1"/>
  <c r="M52" i="2"/>
  <c r="P52" i="2" s="1"/>
  <c r="L52" i="2"/>
  <c r="O52" i="2" s="1"/>
  <c r="M53" i="2"/>
  <c r="P53" i="2" s="1"/>
  <c r="L53" i="2"/>
  <c r="O53" i="2" s="1"/>
  <c r="M55" i="2"/>
  <c r="P55" i="2" s="1"/>
  <c r="L55" i="2"/>
  <c r="O55" i="2" s="1"/>
  <c r="M54" i="2"/>
  <c r="P54" i="2" s="1"/>
  <c r="R54" i="2" s="1"/>
  <c r="L54" i="2"/>
  <c r="O54" i="2" s="1"/>
  <c r="M48" i="2"/>
  <c r="P48" i="2" s="1"/>
  <c r="L48" i="2"/>
  <c r="O48" i="2" s="1"/>
  <c r="M49" i="2"/>
  <c r="P49" i="2" s="1"/>
  <c r="L49" i="2"/>
  <c r="O49" i="2" s="1"/>
  <c r="M50" i="2"/>
  <c r="P50" i="2" s="1"/>
  <c r="L50" i="2"/>
  <c r="O50" i="2" s="1"/>
  <c r="M51" i="2"/>
  <c r="P51" i="2" s="1"/>
  <c r="R51" i="2" s="1"/>
  <c r="L51" i="2"/>
  <c r="O51" i="2" s="1"/>
  <c r="M90" i="2"/>
  <c r="P90" i="2" s="1"/>
  <c r="R90" i="2" s="1"/>
  <c r="L90" i="2"/>
  <c r="O90" i="2" s="1"/>
  <c r="M89" i="2"/>
  <c r="P89" i="2" s="1"/>
  <c r="R89" i="2" s="1"/>
  <c r="L89" i="2"/>
  <c r="O89" i="2" s="1"/>
  <c r="M65" i="2"/>
  <c r="P65" i="2" s="1"/>
  <c r="R65" i="2" s="1"/>
  <c r="L65" i="2"/>
  <c r="O65" i="2" s="1"/>
  <c r="M64" i="2"/>
  <c r="P64" i="2" s="1"/>
  <c r="R64" i="2" s="1"/>
  <c r="L64" i="2"/>
  <c r="O64" i="2" s="1"/>
  <c r="M74" i="2"/>
  <c r="P74" i="2" s="1"/>
  <c r="L74" i="2"/>
  <c r="O74" i="2" s="1"/>
  <c r="M75" i="2"/>
  <c r="P75" i="2" s="1"/>
  <c r="L75" i="2"/>
  <c r="O75" i="2" s="1"/>
  <c r="M77" i="2"/>
  <c r="P77" i="2" s="1"/>
  <c r="L77" i="2"/>
  <c r="O77" i="2" s="1"/>
  <c r="M76" i="2"/>
  <c r="P76" i="2" s="1"/>
  <c r="R76" i="2" s="1"/>
  <c r="L76" i="2"/>
  <c r="O76" i="2" s="1"/>
  <c r="M78" i="2"/>
  <c r="P78" i="2" s="1"/>
  <c r="L78" i="2"/>
  <c r="O78" i="2" s="1"/>
  <c r="M79" i="2"/>
  <c r="P79" i="2" s="1"/>
  <c r="L79" i="2"/>
  <c r="O79" i="2" s="1"/>
  <c r="M80" i="2"/>
  <c r="P80" i="2" s="1"/>
  <c r="L80" i="2"/>
  <c r="O80" i="2" s="1"/>
  <c r="M81" i="2"/>
  <c r="P81" i="2" s="1"/>
  <c r="R81" i="2" s="1"/>
  <c r="L81" i="2"/>
  <c r="O81" i="2" s="1"/>
  <c r="M70" i="2"/>
  <c r="P70" i="2" s="1"/>
  <c r="L70" i="2"/>
  <c r="O70" i="2" s="1"/>
  <c r="M71" i="2"/>
  <c r="P71" i="2" s="1"/>
  <c r="L71" i="2"/>
  <c r="O71" i="2" s="1"/>
  <c r="M73" i="2"/>
  <c r="P73" i="2" s="1"/>
  <c r="L73" i="2"/>
  <c r="O73" i="2" s="1"/>
  <c r="M72" i="2"/>
  <c r="P72" i="2" s="1"/>
  <c r="R72" i="2" s="1"/>
  <c r="L72" i="2"/>
  <c r="O72" i="2" s="1"/>
  <c r="M66" i="2"/>
  <c r="P66" i="2" s="1"/>
  <c r="L66" i="2"/>
  <c r="O66" i="2" s="1"/>
  <c r="M67" i="2"/>
  <c r="P67" i="2" s="1"/>
  <c r="L67" i="2"/>
  <c r="O67" i="2" s="1"/>
  <c r="M68" i="2"/>
  <c r="P68" i="2" s="1"/>
  <c r="L68" i="2"/>
  <c r="O68" i="2" s="1"/>
  <c r="M69" i="2"/>
  <c r="P69" i="2" s="1"/>
  <c r="R69" i="2" s="1"/>
  <c r="L69" i="2"/>
  <c r="O69" i="2" s="1"/>
  <c r="M22" i="2"/>
  <c r="P22" i="2" s="1"/>
  <c r="R22" i="2" s="1"/>
  <c r="L22" i="2"/>
  <c r="O22" i="2" s="1"/>
  <c r="M25" i="2"/>
  <c r="P25" i="2" s="1"/>
  <c r="L25" i="2"/>
  <c r="O25" i="2" s="1"/>
  <c r="M21" i="2"/>
  <c r="P21" i="2" s="1"/>
  <c r="L21" i="2"/>
  <c r="O21" i="2" s="1"/>
  <c r="M24" i="2"/>
  <c r="P24" i="2" s="1"/>
  <c r="R24" i="2" s="1"/>
  <c r="L24" i="2"/>
  <c r="O24" i="2" s="1"/>
  <c r="M19" i="2"/>
  <c r="P19" i="2" s="1"/>
  <c r="L19" i="2"/>
  <c r="O19" i="2" s="1"/>
  <c r="M20" i="2"/>
  <c r="P20" i="2" s="1"/>
  <c r="L20" i="2"/>
  <c r="O20" i="2" s="1"/>
  <c r="M17" i="2"/>
  <c r="P17" i="2" s="1"/>
  <c r="L17" i="2"/>
  <c r="O17" i="2" s="1"/>
  <c r="M23" i="2"/>
  <c r="P23" i="2" s="1"/>
  <c r="R23" i="2" s="1"/>
  <c r="L23" i="2"/>
  <c r="O23" i="2" s="1"/>
  <c r="M18" i="2"/>
  <c r="P18" i="2" s="1"/>
  <c r="L18" i="2"/>
  <c r="O18" i="2" s="1"/>
  <c r="M6" i="2"/>
  <c r="P6" i="2" s="1"/>
  <c r="L6" i="2"/>
  <c r="O6" i="2" s="1"/>
  <c r="M7" i="2"/>
  <c r="P7" i="2" s="1"/>
  <c r="L7" i="2"/>
  <c r="O7" i="2" s="1"/>
  <c r="M8" i="2"/>
  <c r="P8" i="2" s="1"/>
  <c r="R8" i="2" s="1"/>
  <c r="L8" i="2"/>
  <c r="O8" i="2" s="1"/>
  <c r="M9" i="2"/>
  <c r="P9" i="2" s="1"/>
  <c r="L9" i="2"/>
  <c r="O9" i="2" s="1"/>
  <c r="M10" i="2"/>
  <c r="P10" i="2" s="1"/>
  <c r="L10" i="2"/>
  <c r="O10" i="2" s="1"/>
  <c r="M11" i="2"/>
  <c r="P11" i="2" s="1"/>
  <c r="R11" i="2" s="1"/>
  <c r="L11" i="2"/>
  <c r="O11" i="2" s="1"/>
  <c r="M14" i="2"/>
  <c r="P14" i="2" s="1"/>
  <c r="L14" i="2"/>
  <c r="O14" i="2" s="1"/>
  <c r="M15" i="2"/>
  <c r="P15" i="2" s="1"/>
  <c r="L15" i="2"/>
  <c r="O15" i="2" s="1"/>
  <c r="M16" i="2"/>
  <c r="P16" i="2" s="1"/>
  <c r="R16" i="2" s="1"/>
  <c r="L16" i="2"/>
  <c r="O16" i="2" s="1"/>
  <c r="M120" i="2"/>
  <c r="P120" i="2" s="1"/>
  <c r="L120" i="2"/>
  <c r="O120" i="2" s="1"/>
  <c r="M121" i="2"/>
  <c r="P121" i="2" s="1"/>
  <c r="R121" i="2" s="1"/>
  <c r="L121" i="2"/>
  <c r="O121" i="2" s="1"/>
  <c r="M124" i="2"/>
  <c r="P124" i="2" s="1"/>
  <c r="L124" i="2"/>
  <c r="O124" i="2" s="1"/>
  <c r="M125" i="2"/>
  <c r="P125" i="2" s="1"/>
  <c r="R125" i="2" s="1"/>
  <c r="L125" i="2"/>
  <c r="O125" i="2" s="1"/>
  <c r="M122" i="2"/>
  <c r="P122" i="2" s="1"/>
  <c r="L122" i="2"/>
  <c r="O122" i="2" s="1"/>
  <c r="M123" i="2"/>
  <c r="P123" i="2" s="1"/>
  <c r="R123" i="2" s="1"/>
  <c r="L123" i="2"/>
  <c r="O123" i="2" s="1"/>
  <c r="M117" i="2"/>
  <c r="P117" i="2" s="1"/>
  <c r="L117" i="2"/>
  <c r="O117" i="2" s="1"/>
  <c r="M118" i="2"/>
  <c r="P118" i="2" s="1"/>
  <c r="L118" i="2"/>
  <c r="O118" i="2" s="1"/>
  <c r="M119" i="2"/>
  <c r="P119" i="2" s="1"/>
  <c r="R119" i="2" s="1"/>
  <c r="L119" i="2"/>
  <c r="O119" i="2" s="1"/>
  <c r="M113" i="2"/>
  <c r="P113" i="2" s="1"/>
  <c r="L113" i="2"/>
  <c r="O113" i="2" s="1"/>
  <c r="M114" i="2"/>
  <c r="P114" i="2" s="1"/>
  <c r="L114" i="2"/>
  <c r="O114" i="2" s="1"/>
  <c r="M115" i="2"/>
  <c r="P115" i="2" s="1"/>
  <c r="L115" i="2"/>
  <c r="O115" i="2" s="1"/>
  <c r="M116" i="2"/>
  <c r="P116" i="2" s="1"/>
  <c r="R116" i="2" s="1"/>
  <c r="L116" i="2"/>
  <c r="O116" i="2" s="1"/>
  <c r="M109" i="2"/>
  <c r="P109" i="2" s="1"/>
  <c r="L109" i="2"/>
  <c r="O109" i="2" s="1"/>
  <c r="M110" i="2"/>
  <c r="P110" i="2" s="1"/>
  <c r="L110" i="2"/>
  <c r="O110" i="2" s="1"/>
  <c r="M111" i="2"/>
  <c r="P111" i="2" s="1"/>
  <c r="L111" i="2"/>
  <c r="O111" i="2" s="1"/>
  <c r="M112" i="2"/>
  <c r="P112" i="2" s="1"/>
  <c r="R112" i="2" s="1"/>
  <c r="L112" i="2"/>
  <c r="O112" i="2" s="1"/>
  <c r="M107" i="2"/>
  <c r="P107" i="2" s="1"/>
  <c r="L107" i="2"/>
  <c r="O107" i="2" s="1"/>
  <c r="M108" i="2"/>
  <c r="P108" i="2" s="1"/>
  <c r="R108" i="2" s="1"/>
  <c r="L108" i="2"/>
  <c r="O108" i="2" s="1"/>
  <c r="M101" i="2"/>
  <c r="P101" i="2" s="1"/>
  <c r="L101" i="2"/>
  <c r="O101" i="2" s="1"/>
  <c r="M102" i="2"/>
  <c r="P102" i="2" s="1"/>
  <c r="R102" i="2" s="1"/>
  <c r="L102" i="2"/>
  <c r="O102" i="2" s="1"/>
  <c r="M95" i="2"/>
  <c r="P95" i="2" s="1"/>
  <c r="L95" i="2"/>
  <c r="O95" i="2" s="1"/>
  <c r="M96" i="2"/>
  <c r="P96" i="2" s="1"/>
  <c r="R96" i="2" s="1"/>
  <c r="L96" i="2"/>
  <c r="O96" i="2" s="1"/>
  <c r="M86" i="2"/>
  <c r="P86" i="2" s="1"/>
  <c r="L86" i="2"/>
  <c r="O86" i="2" s="1"/>
  <c r="M87" i="2"/>
  <c r="P87" i="2" s="1"/>
  <c r="L87" i="2"/>
  <c r="O87" i="2" s="1"/>
  <c r="M88" i="2"/>
  <c r="P88" i="2" s="1"/>
  <c r="R88" i="2" s="1"/>
  <c r="M103" i="2"/>
  <c r="P103" i="2" s="1"/>
  <c r="L103" i="2"/>
  <c r="O103" i="2" s="1"/>
  <c r="M104" i="2"/>
  <c r="P104" i="2" s="1"/>
  <c r="L104" i="2"/>
  <c r="O104" i="2" s="1"/>
  <c r="M105" i="2"/>
  <c r="P105" i="2" s="1"/>
  <c r="L105" i="2"/>
  <c r="O105" i="2" s="1"/>
  <c r="M106" i="2"/>
  <c r="P106" i="2" s="1"/>
  <c r="R106" i="2" s="1"/>
  <c r="L106" i="2"/>
  <c r="O106" i="2" s="1"/>
  <c r="M97" i="2"/>
  <c r="P97" i="2" s="1"/>
  <c r="L97" i="2"/>
  <c r="O97" i="2" s="1"/>
  <c r="M98" i="2"/>
  <c r="P98" i="2" s="1"/>
  <c r="L98" i="2"/>
  <c r="O98" i="2" s="1"/>
  <c r="M99" i="2"/>
  <c r="P99" i="2" s="1"/>
  <c r="L99" i="2"/>
  <c r="O99" i="2" s="1"/>
  <c r="M100" i="2"/>
  <c r="P100" i="2" s="1"/>
  <c r="R100" i="2" s="1"/>
  <c r="AF100" i="2" s="1"/>
  <c r="L100" i="2"/>
  <c r="O100" i="2" s="1"/>
  <c r="M91" i="2"/>
  <c r="P91" i="2" s="1"/>
  <c r="L91" i="2"/>
  <c r="O91" i="2" s="1"/>
  <c r="M92" i="2"/>
  <c r="P92" i="2" s="1"/>
  <c r="L92" i="2"/>
  <c r="O92" i="2" s="1"/>
  <c r="M93" i="2"/>
  <c r="P93" i="2" s="1"/>
  <c r="L93" i="2"/>
  <c r="O93" i="2" s="1"/>
  <c r="M94" i="2"/>
  <c r="P94" i="2" s="1"/>
  <c r="R94" i="2" s="1"/>
  <c r="AF94" i="2" s="1"/>
  <c r="L94" i="2"/>
  <c r="O94" i="2" s="1"/>
  <c r="M82" i="2"/>
  <c r="P82" i="2" s="1"/>
  <c r="L82" i="2"/>
  <c r="O82" i="2" s="1"/>
  <c r="M83" i="2"/>
  <c r="P83" i="2" s="1"/>
  <c r="L83" i="2"/>
  <c r="O83" i="2" s="1"/>
  <c r="M85" i="2"/>
  <c r="P85" i="2" s="1"/>
  <c r="L85" i="2"/>
  <c r="O85" i="2" s="1"/>
  <c r="M84" i="2"/>
  <c r="P84" i="2" s="1"/>
  <c r="R84" i="2" s="1"/>
  <c r="L84" i="2"/>
  <c r="O84" i="2" s="1"/>
  <c r="M38" i="2"/>
  <c r="P38" i="2" s="1"/>
  <c r="L38" i="2"/>
  <c r="O38" i="2" s="1"/>
  <c r="M12" i="2"/>
  <c r="P12" i="2" s="1"/>
  <c r="L12" i="2"/>
  <c r="O12" i="2" s="1"/>
  <c r="M13" i="2"/>
  <c r="P13" i="2" s="1"/>
  <c r="R13" i="2" s="1"/>
  <c r="L13" i="2"/>
  <c r="O13" i="2" s="1"/>
  <c r="M3" i="2"/>
  <c r="P3" i="2" s="1"/>
  <c r="L3" i="2"/>
  <c r="O3" i="2" s="1"/>
  <c r="M4" i="2"/>
  <c r="P4" i="2" s="1"/>
  <c r="L4" i="2"/>
  <c r="O4" i="2" s="1"/>
  <c r="M5" i="2"/>
  <c r="P5" i="2" s="1"/>
  <c r="R5" i="2" s="1"/>
  <c r="L5" i="2"/>
  <c r="O5" i="2" s="1"/>
  <c r="AH46" i="2" l="1"/>
  <c r="R117" i="2"/>
  <c r="AH118" i="2"/>
  <c r="R124" i="2"/>
  <c r="AH125" i="2"/>
  <c r="R15" i="2"/>
  <c r="AH16" i="2"/>
  <c r="R18" i="2"/>
  <c r="AH19" i="2"/>
  <c r="R73" i="2"/>
  <c r="AF73" i="2" s="1"/>
  <c r="AH73" i="2"/>
  <c r="R78" i="2"/>
  <c r="AF78" i="2" s="1"/>
  <c r="AH79" i="2"/>
  <c r="R50" i="2"/>
  <c r="AH51" i="2"/>
  <c r="R52" i="2"/>
  <c r="AH53" i="2"/>
  <c r="R58" i="2"/>
  <c r="AH59" i="2"/>
  <c r="R56" i="2"/>
  <c r="AF56" i="2" s="1"/>
  <c r="AH57" i="2"/>
  <c r="R129" i="2"/>
  <c r="AH130" i="2"/>
  <c r="R45" i="2"/>
  <c r="AH137" i="2"/>
  <c r="R4" i="2"/>
  <c r="AH5" i="2"/>
  <c r="R85" i="2"/>
  <c r="AF85" i="2" s="1"/>
  <c r="AH85" i="2"/>
  <c r="R91" i="2"/>
  <c r="AH92" i="2"/>
  <c r="R105" i="2"/>
  <c r="AH106" i="2"/>
  <c r="R87" i="2"/>
  <c r="AH88" i="2"/>
  <c r="R120" i="2"/>
  <c r="AH121" i="2"/>
  <c r="R9" i="2"/>
  <c r="AH10" i="2"/>
  <c r="R17" i="2"/>
  <c r="AF17" i="2" s="1"/>
  <c r="AH18" i="2"/>
  <c r="R21" i="2"/>
  <c r="AH22" i="2"/>
  <c r="R66" i="2"/>
  <c r="AF66" i="2" s="1"/>
  <c r="AH67" i="2"/>
  <c r="R80" i="2"/>
  <c r="AH81" i="2"/>
  <c r="R55" i="2"/>
  <c r="AF55" i="2" s="1"/>
  <c r="AH55" i="2"/>
  <c r="R60" i="2"/>
  <c r="AH61" i="2"/>
  <c r="R43" i="2"/>
  <c r="AH44" i="2"/>
  <c r="R35" i="2"/>
  <c r="AH36" i="2"/>
  <c r="R38" i="2"/>
  <c r="AF38" i="2" s="1"/>
  <c r="AH38" i="2"/>
  <c r="R93" i="2"/>
  <c r="AH94" i="2"/>
  <c r="R97" i="2"/>
  <c r="AH98" i="2"/>
  <c r="R95" i="2"/>
  <c r="AH96" i="2"/>
  <c r="R111" i="2"/>
  <c r="AH112" i="2"/>
  <c r="R113" i="2"/>
  <c r="AH114" i="2"/>
  <c r="R10" i="2"/>
  <c r="AF10" i="2" s="1"/>
  <c r="AH11" i="2"/>
  <c r="R20" i="2"/>
  <c r="AH21" i="2"/>
  <c r="R25" i="2"/>
  <c r="AH26" i="2"/>
  <c r="R79" i="2"/>
  <c r="AH80" i="2"/>
  <c r="R75" i="2"/>
  <c r="AF75" i="2" s="1"/>
  <c r="AH76" i="2"/>
  <c r="R49" i="2"/>
  <c r="AH50" i="2"/>
  <c r="R53" i="2"/>
  <c r="AF53" i="2" s="1"/>
  <c r="AH54" i="2"/>
  <c r="R61" i="2"/>
  <c r="AH62" i="2"/>
  <c r="R57" i="2"/>
  <c r="AF57" i="2" s="1"/>
  <c r="AH58" i="2"/>
  <c r="R134" i="2"/>
  <c r="AH135" i="2"/>
  <c r="R133" i="2"/>
  <c r="AH134" i="2"/>
  <c r="R127" i="2"/>
  <c r="AH128" i="2"/>
  <c r="R130" i="2"/>
  <c r="AF130" i="2" s="1"/>
  <c r="AH131" i="2"/>
  <c r="R42" i="2"/>
  <c r="AH43" i="2"/>
  <c r="R46" i="2"/>
  <c r="AH47" i="2"/>
  <c r="R110" i="2"/>
  <c r="AH111" i="2"/>
  <c r="R114" i="2"/>
  <c r="AF114" i="2" s="1"/>
  <c r="AH115" i="2"/>
  <c r="R122" i="2"/>
  <c r="AH123" i="2"/>
  <c r="R7" i="2"/>
  <c r="AH8" i="2"/>
  <c r="R19" i="2"/>
  <c r="AH20" i="2"/>
  <c r="R68" i="2"/>
  <c r="AH69" i="2"/>
  <c r="R70" i="2"/>
  <c r="AH71" i="2"/>
  <c r="R77" i="2"/>
  <c r="AH77" i="2"/>
  <c r="R74" i="2"/>
  <c r="AH75" i="2"/>
  <c r="R48" i="2"/>
  <c r="AH49" i="2"/>
  <c r="R62" i="2"/>
  <c r="AH63" i="2"/>
  <c r="R137" i="2"/>
  <c r="AH138" i="2"/>
  <c r="R82" i="2"/>
  <c r="AH83" i="2"/>
  <c r="R99" i="2"/>
  <c r="AF99" i="2" s="1"/>
  <c r="AH100" i="2"/>
  <c r="R103" i="2"/>
  <c r="AH104" i="2"/>
  <c r="R86" i="2"/>
  <c r="AF86" i="2" s="1"/>
  <c r="AH87" i="2"/>
  <c r="R101" i="2"/>
  <c r="AH102" i="2"/>
  <c r="R107" i="2"/>
  <c r="AH108" i="2"/>
  <c r="R109" i="2"/>
  <c r="AH110" i="2"/>
  <c r="R115" i="2"/>
  <c r="AH116" i="2"/>
  <c r="R118" i="2"/>
  <c r="AH119" i="2"/>
  <c r="R14" i="2"/>
  <c r="AD14" i="2" s="1"/>
  <c r="AH15" i="2"/>
  <c r="R6" i="2"/>
  <c r="AH7" i="2"/>
  <c r="R67" i="2"/>
  <c r="AH68" i="2"/>
  <c r="R71" i="2"/>
  <c r="AH72" i="2"/>
  <c r="R3" i="2"/>
  <c r="AH4" i="2"/>
  <c r="R12" i="2"/>
  <c r="AH13" i="2"/>
  <c r="R83" i="2"/>
  <c r="AH84" i="2"/>
  <c r="R92" i="2"/>
  <c r="AH93" i="2"/>
  <c r="R98" i="2"/>
  <c r="AF98" i="2" s="1"/>
  <c r="AH99" i="2"/>
  <c r="R104" i="2"/>
  <c r="AH105" i="2"/>
  <c r="R126" i="2"/>
  <c r="AF126" i="2" s="1"/>
  <c r="AH127" i="2"/>
  <c r="AH156" i="2"/>
  <c r="AH154" i="2"/>
  <c r="AH35" i="2"/>
  <c r="AH133" i="2"/>
  <c r="Q128" i="2"/>
  <c r="Q141" i="2"/>
  <c r="Q126" i="2"/>
  <c r="Q86" i="2"/>
  <c r="Q95" i="2"/>
  <c r="Q101" i="2"/>
  <c r="Q107" i="2"/>
  <c r="Q111" i="2"/>
  <c r="Q109" i="2"/>
  <c r="Q115" i="2"/>
  <c r="Q113" i="2"/>
  <c r="Q118" i="2"/>
  <c r="Q123" i="2"/>
  <c r="Q125" i="2"/>
  <c r="Q121" i="2"/>
  <c r="Q16" i="2"/>
  <c r="Q14" i="2"/>
  <c r="Q10" i="2"/>
  <c r="Q8" i="2"/>
  <c r="Q6" i="2"/>
  <c r="Q23" i="2"/>
  <c r="Q20" i="2"/>
  <c r="AD20" i="2" s="1"/>
  <c r="Q24" i="2"/>
  <c r="Q25" i="2"/>
  <c r="Q69" i="2"/>
  <c r="Q67" i="2"/>
  <c r="Q72" i="2"/>
  <c r="Q71" i="2"/>
  <c r="Q81" i="2"/>
  <c r="Q79" i="2"/>
  <c r="Q76" i="2"/>
  <c r="Q75" i="2"/>
  <c r="Q64" i="2"/>
  <c r="Q89" i="2"/>
  <c r="Q51" i="2"/>
  <c r="Q49" i="2"/>
  <c r="Q54" i="2"/>
  <c r="Q53" i="2"/>
  <c r="Q63" i="2"/>
  <c r="Q61" i="2"/>
  <c r="Q59" i="2"/>
  <c r="Q57" i="2"/>
  <c r="Q134" i="2"/>
  <c r="AD134" i="2" s="1"/>
  <c r="Q133" i="2"/>
  <c r="Q138" i="2"/>
  <c r="Q136" i="2"/>
  <c r="Q130" i="2"/>
  <c r="Q44" i="2"/>
  <c r="Q42" i="2"/>
  <c r="Q46" i="2"/>
  <c r="Q36" i="2"/>
  <c r="Q34" i="2"/>
  <c r="Q157" i="2"/>
  <c r="Q158" i="2"/>
  <c r="Q167" i="2"/>
  <c r="Q163" i="2"/>
  <c r="Q165" i="2"/>
  <c r="Q153" i="2"/>
  <c r="Q155" i="2"/>
  <c r="Q160" i="2"/>
  <c r="Q152" i="2"/>
  <c r="Q150" i="2"/>
  <c r="Q146" i="2"/>
  <c r="Q148" i="2"/>
  <c r="Q41" i="2"/>
  <c r="Q139" i="2"/>
  <c r="Q33" i="2"/>
  <c r="Q140" i="2"/>
  <c r="Q127" i="2"/>
  <c r="Q38" i="2"/>
  <c r="Q85" i="2"/>
  <c r="AD85" i="2" s="1"/>
  <c r="Q93" i="2"/>
  <c r="Q91" i="2"/>
  <c r="Q99" i="2"/>
  <c r="Q97" i="2"/>
  <c r="Q105" i="2"/>
  <c r="Q103" i="2"/>
  <c r="Q5" i="2"/>
  <c r="Q3" i="2"/>
  <c r="Q12" i="2"/>
  <c r="Q84" i="2"/>
  <c r="Q83" i="2"/>
  <c r="Q94" i="2"/>
  <c r="AE94" i="2" s="1"/>
  <c r="Q92" i="2"/>
  <c r="Q100" i="2"/>
  <c r="AE100" i="2" s="1"/>
  <c r="Q98" i="2"/>
  <c r="Q106" i="2"/>
  <c r="Q104" i="2"/>
  <c r="Q142" i="2"/>
  <c r="Q143" i="2"/>
  <c r="Q4" i="2"/>
  <c r="Q13" i="2"/>
  <c r="Q82" i="2"/>
  <c r="Q87" i="2"/>
  <c r="Q96" i="2"/>
  <c r="Q102" i="2"/>
  <c r="Q108" i="2"/>
  <c r="Q112" i="2"/>
  <c r="Q110" i="2"/>
  <c r="Q116" i="2"/>
  <c r="Q114" i="2"/>
  <c r="Q119" i="2"/>
  <c r="Q117" i="2"/>
  <c r="Q122" i="2"/>
  <c r="Q124" i="2"/>
  <c r="Q120" i="2"/>
  <c r="Q15" i="2"/>
  <c r="Q11" i="2"/>
  <c r="Q9" i="2"/>
  <c r="Q7" i="2"/>
  <c r="Q18" i="2"/>
  <c r="AE18" i="2" s="1"/>
  <c r="Q17" i="2"/>
  <c r="Q19" i="2"/>
  <c r="Q21" i="2"/>
  <c r="Q22" i="2"/>
  <c r="Q68" i="2"/>
  <c r="Q66" i="2"/>
  <c r="Q73" i="2"/>
  <c r="AE73" i="2" s="1"/>
  <c r="Q70" i="2"/>
  <c r="Q80" i="2"/>
  <c r="Q78" i="2"/>
  <c r="Q77" i="2"/>
  <c r="Q74" i="2"/>
  <c r="Q65" i="2"/>
  <c r="Q90" i="2"/>
  <c r="Q50" i="2"/>
  <c r="Q48" i="2"/>
  <c r="Q55" i="2"/>
  <c r="AE55" i="2" s="1"/>
  <c r="Q52" i="2"/>
  <c r="Q62" i="2"/>
  <c r="Q60" i="2"/>
  <c r="Q58" i="2"/>
  <c r="AE58" i="2" s="1"/>
  <c r="Q56" i="2"/>
  <c r="Q135" i="2"/>
  <c r="Q132" i="2"/>
  <c r="Q137" i="2"/>
  <c r="Q129" i="2"/>
  <c r="Q43" i="2"/>
  <c r="Q47" i="2"/>
  <c r="Q45" i="2"/>
  <c r="Q35" i="2"/>
  <c r="Q168" i="2"/>
  <c r="Q159" i="2"/>
  <c r="Q166" i="2"/>
  <c r="Q162" i="2"/>
  <c r="Q164" i="2"/>
  <c r="Q154" i="2"/>
  <c r="Q156" i="2"/>
  <c r="Q161" i="2"/>
  <c r="Q151" i="2"/>
  <c r="Q149" i="2"/>
  <c r="Q145" i="2"/>
  <c r="Q147" i="2"/>
  <c r="Q144" i="2"/>
  <c r="Q40" i="2"/>
  <c r="Q2" i="2"/>
  <c r="Q88" i="2"/>
  <c r="Q131" i="2"/>
  <c r="AF134" i="2"/>
  <c r="AF88" i="2"/>
  <c r="AF95" i="2"/>
  <c r="AF101" i="2"/>
  <c r="AF109" i="2"/>
  <c r="AF113" i="2"/>
  <c r="AF118" i="2"/>
  <c r="AF123" i="2"/>
  <c r="AF125" i="2"/>
  <c r="AF121" i="2"/>
  <c r="AF16" i="2"/>
  <c r="AF8" i="2"/>
  <c r="AF6" i="2"/>
  <c r="AF23" i="2"/>
  <c r="AF20" i="2"/>
  <c r="AF24" i="2"/>
  <c r="AF69" i="2"/>
  <c r="AF72" i="2"/>
  <c r="AF71" i="2"/>
  <c r="AF81" i="2"/>
  <c r="AF79" i="2"/>
  <c r="AF76" i="2"/>
  <c r="AF64" i="2"/>
  <c r="AF89" i="2"/>
  <c r="AF51" i="2"/>
  <c r="AF49" i="2"/>
  <c r="AF54" i="2"/>
  <c r="AF63" i="2"/>
  <c r="AF61" i="2"/>
  <c r="AF59" i="2"/>
  <c r="AF138" i="2"/>
  <c r="AF136" i="2"/>
  <c r="AF127" i="2"/>
  <c r="AF44" i="2"/>
  <c r="AF42" i="2"/>
  <c r="AF36" i="2"/>
  <c r="AF34" i="2"/>
  <c r="AF157" i="2"/>
  <c r="AF158" i="2"/>
  <c r="AF167" i="2"/>
  <c r="AF163" i="2"/>
  <c r="AF165" i="2"/>
  <c r="AF153" i="2"/>
  <c r="AF155" i="2"/>
  <c r="AF160" i="2"/>
  <c r="AF152" i="2"/>
  <c r="AF150" i="2"/>
  <c r="AF148" i="2"/>
  <c r="AF41" i="2"/>
  <c r="AF2" i="2"/>
  <c r="AF146" i="2"/>
  <c r="AF4" i="2"/>
  <c r="AF93" i="2"/>
  <c r="AF5" i="2"/>
  <c r="AF92" i="2"/>
  <c r="AF141" i="2"/>
  <c r="AF142" i="2"/>
  <c r="AF82" i="2"/>
  <c r="AF91" i="2"/>
  <c r="AF105" i="2"/>
  <c r="AF103" i="2"/>
  <c r="AF143" i="2"/>
  <c r="AF128" i="2"/>
  <c r="AF84" i="2"/>
  <c r="AF106" i="2"/>
  <c r="AF104" i="2"/>
  <c r="AF87" i="2"/>
  <c r="AF96" i="2"/>
  <c r="AF102" i="2"/>
  <c r="AF108" i="2"/>
  <c r="AF112" i="2"/>
  <c r="AF110" i="2"/>
  <c r="AF116" i="2"/>
  <c r="AF119" i="2"/>
  <c r="AF117" i="2"/>
  <c r="AF122" i="2"/>
  <c r="AF15" i="2"/>
  <c r="AF11" i="2"/>
  <c r="AF9" i="2"/>
  <c r="AF18" i="2"/>
  <c r="AF19" i="2"/>
  <c r="AF21" i="2"/>
  <c r="AF22" i="2"/>
  <c r="AF68" i="2"/>
  <c r="AF70" i="2"/>
  <c r="AF80" i="2"/>
  <c r="AF74" i="2"/>
  <c r="AF65" i="2"/>
  <c r="AF90" i="2"/>
  <c r="AF50" i="2"/>
  <c r="AF62" i="2"/>
  <c r="AF60" i="2"/>
  <c r="AF58" i="2"/>
  <c r="AF135" i="2"/>
  <c r="AF132" i="2"/>
  <c r="AF140" i="2"/>
  <c r="AF131" i="2"/>
  <c r="AF129" i="2"/>
  <c r="AF47" i="2"/>
  <c r="AF35" i="2"/>
  <c r="AF168" i="2"/>
  <c r="AF159" i="2"/>
  <c r="AF166" i="2"/>
  <c r="AF162" i="2"/>
  <c r="AF164" i="2"/>
  <c r="AF154" i="2"/>
  <c r="AF156" i="2"/>
  <c r="AF161" i="2"/>
  <c r="AF151" i="2"/>
  <c r="AF149" i="2"/>
  <c r="AF145" i="2"/>
  <c r="AF147" i="2"/>
  <c r="AF139" i="2"/>
  <c r="AF33" i="2"/>
  <c r="AF144" i="2"/>
  <c r="AF13" i="2"/>
  <c r="AE109" i="2"/>
  <c r="AE14" i="2"/>
  <c r="AE52" i="2"/>
  <c r="AE23" i="2"/>
  <c r="AE64" i="2"/>
  <c r="AE42" i="2"/>
  <c r="AE157" i="2"/>
  <c r="AE152" i="2"/>
  <c r="AE123" i="2"/>
  <c r="AE127" i="2"/>
  <c r="AE128" i="2"/>
  <c r="AE69" i="2"/>
  <c r="AE81" i="2"/>
  <c r="AE54" i="2"/>
  <c r="AE59" i="2"/>
  <c r="AE138" i="2"/>
  <c r="AE41" i="2"/>
  <c r="AE103" i="2"/>
  <c r="AE91" i="2"/>
  <c r="AE95" i="2"/>
  <c r="AD142" i="2"/>
  <c r="AD100" i="2"/>
  <c r="AD84" i="2"/>
  <c r="AD82" i="2"/>
  <c r="AD91" i="2"/>
  <c r="AD103" i="2"/>
  <c r="AD108" i="2"/>
  <c r="AD128" i="2"/>
  <c r="AD95" i="2"/>
  <c r="AD109" i="2"/>
  <c r="AD123" i="2"/>
  <c r="AD23" i="2"/>
  <c r="AD69" i="2"/>
  <c r="AD81" i="2"/>
  <c r="AD64" i="2"/>
  <c r="AD157" i="2"/>
  <c r="AD167" i="2"/>
  <c r="AD165" i="2"/>
  <c r="AD152" i="2"/>
  <c r="AD41" i="2"/>
  <c r="AD54" i="2"/>
  <c r="AD59" i="2"/>
  <c r="AD138" i="2"/>
  <c r="AD42" i="2"/>
  <c r="AD127" i="2"/>
  <c r="AD130" i="2" l="1"/>
  <c r="AE72" i="2"/>
  <c r="AF48" i="2"/>
  <c r="AF120" i="2"/>
  <c r="AF83" i="2"/>
  <c r="AD56" i="2"/>
  <c r="AD124" i="2"/>
  <c r="AD24" i="2"/>
  <c r="AD107" i="2"/>
  <c r="AF45" i="2"/>
  <c r="AF52" i="2"/>
  <c r="AF97" i="2"/>
  <c r="AD33" i="2"/>
  <c r="AE113" i="2"/>
  <c r="AF137" i="2"/>
  <c r="AF7" i="2"/>
  <c r="AF124" i="2"/>
  <c r="AF3" i="2"/>
  <c r="AF107" i="2"/>
  <c r="AD63" i="2"/>
  <c r="AD4" i="2"/>
  <c r="AE85" i="2"/>
  <c r="AF43" i="2"/>
  <c r="AD159" i="2"/>
  <c r="AD18" i="2"/>
  <c r="AD76" i="2"/>
  <c r="AD94" i="2"/>
  <c r="AD106" i="2"/>
  <c r="AE107" i="2"/>
  <c r="AE146" i="2"/>
  <c r="AE134" i="2"/>
  <c r="AE51" i="2"/>
  <c r="AE155" i="2"/>
  <c r="AE70" i="2"/>
  <c r="AF77" i="2"/>
  <c r="AF133" i="2"/>
  <c r="AF14" i="2"/>
  <c r="AD77" i="2"/>
  <c r="AD36" i="2"/>
  <c r="AD155" i="2"/>
  <c r="AD8" i="2"/>
  <c r="AD113" i="2"/>
  <c r="AD126" i="2"/>
  <c r="AD15" i="2"/>
  <c r="AE3" i="2"/>
  <c r="AE36" i="2"/>
  <c r="AE76" i="2"/>
  <c r="AE4" i="2"/>
  <c r="AE8" i="2"/>
  <c r="AE167" i="2"/>
  <c r="AE22" i="2"/>
  <c r="AF46" i="2"/>
  <c r="AF67" i="2"/>
  <c r="AF25" i="2"/>
  <c r="AF115" i="2"/>
  <c r="AF111" i="2"/>
  <c r="AD146" i="2"/>
  <c r="AD22" i="2"/>
  <c r="AD51" i="2"/>
  <c r="AD72" i="2"/>
  <c r="AD121" i="2"/>
  <c r="AD97" i="2"/>
  <c r="AE121" i="2"/>
  <c r="AE97" i="2"/>
  <c r="AE130" i="2"/>
  <c r="AE63" i="2"/>
  <c r="AE126" i="2"/>
  <c r="AE24" i="2"/>
  <c r="AE118" i="2"/>
  <c r="AE92" i="2"/>
  <c r="AD110" i="2"/>
  <c r="AE142" i="2"/>
  <c r="AD88" i="2"/>
  <c r="AD90" i="2"/>
  <c r="AE35" i="2"/>
  <c r="AD151" i="2"/>
  <c r="AD61" i="2"/>
  <c r="AD60" i="2"/>
  <c r="AE62" i="2"/>
  <c r="AD75" i="2"/>
  <c r="AE86" i="2"/>
  <c r="AD34" i="2"/>
  <c r="AD21" i="2"/>
  <c r="AD49" i="2"/>
  <c r="AE148" i="2"/>
  <c r="AE89" i="2"/>
  <c r="AD65" i="2"/>
  <c r="AD10" i="2"/>
  <c r="AD119" i="2"/>
  <c r="AE99" i="2"/>
  <c r="AD140" i="2"/>
  <c r="AD164" i="2"/>
  <c r="AD153" i="2"/>
  <c r="AD35" i="2"/>
  <c r="AD52" i="2"/>
  <c r="AD73" i="2"/>
  <c r="AD19" i="2"/>
  <c r="AD101" i="2"/>
  <c r="AD9" i="2"/>
  <c r="AD104" i="2"/>
  <c r="AE104" i="2"/>
  <c r="AE119" i="2"/>
  <c r="AE160" i="2"/>
  <c r="AE25" i="2"/>
  <c r="AE161" i="2"/>
  <c r="AD44" i="2"/>
  <c r="AD131" i="2"/>
  <c r="AD150" i="2"/>
  <c r="AD45" i="2"/>
  <c r="AD71" i="2"/>
  <c r="AD125" i="2"/>
  <c r="AD115" i="2"/>
  <c r="AD98" i="2"/>
  <c r="AD112" i="2"/>
  <c r="AE105" i="2"/>
  <c r="AE139" i="2"/>
  <c r="AE61" i="2"/>
  <c r="AD147" i="2"/>
  <c r="AD132" i="2"/>
  <c r="AD70" i="2"/>
  <c r="AD117" i="2"/>
  <c r="AE9" i="2"/>
  <c r="AE108" i="2"/>
  <c r="AE131" i="2"/>
  <c r="AE135" i="2"/>
  <c r="AE117" i="2"/>
  <c r="AE56" i="2"/>
  <c r="AD162" i="2"/>
  <c r="AD133" i="2"/>
  <c r="AD158" i="2"/>
  <c r="AD129" i="2"/>
  <c r="AD58" i="2"/>
  <c r="AD48" i="2"/>
  <c r="AD78" i="2"/>
  <c r="AD66" i="2"/>
  <c r="AD17" i="2"/>
  <c r="AD25" i="2"/>
  <c r="AD120" i="2"/>
  <c r="AD114" i="2"/>
  <c r="AD96" i="2"/>
  <c r="AD105" i="2"/>
  <c r="AD13" i="2"/>
  <c r="AD93" i="2"/>
  <c r="AD3" i="2"/>
  <c r="AE96" i="2"/>
  <c r="AE106" i="2"/>
  <c r="AE82" i="2"/>
  <c r="AE84" i="2"/>
  <c r="AE49" i="2"/>
  <c r="AE71" i="2"/>
  <c r="AE141" i="2"/>
  <c r="AE144" i="2"/>
  <c r="AE20" i="2"/>
  <c r="AE111" i="2"/>
  <c r="AE165" i="2"/>
  <c r="AE34" i="2"/>
  <c r="AE124" i="2"/>
  <c r="AE33" i="2"/>
  <c r="AE74" i="2"/>
  <c r="AD137" i="2"/>
  <c r="AD87" i="2"/>
  <c r="AD99" i="2"/>
  <c r="AE12" i="2"/>
  <c r="AE44" i="2"/>
  <c r="AE38" i="2"/>
  <c r="AE163" i="2"/>
  <c r="AE79" i="2"/>
  <c r="AE125" i="2"/>
  <c r="AD161" i="2"/>
  <c r="AD166" i="2"/>
  <c r="AD46" i="2"/>
  <c r="AD136" i="2"/>
  <c r="AD57" i="2"/>
  <c r="AD53" i="2"/>
  <c r="AD148" i="2"/>
  <c r="AD43" i="2"/>
  <c r="AD135" i="2"/>
  <c r="AD62" i="2"/>
  <c r="AD74" i="2"/>
  <c r="AD80" i="2"/>
  <c r="AD6" i="2"/>
  <c r="AD89" i="2"/>
  <c r="AD79" i="2"/>
  <c r="AD67" i="2"/>
  <c r="AD16" i="2"/>
  <c r="AD38" i="2"/>
  <c r="AD92" i="2"/>
  <c r="AD11" i="2"/>
  <c r="AD122" i="2"/>
  <c r="AD116" i="2"/>
  <c r="AD102" i="2"/>
  <c r="AD141" i="2"/>
  <c r="AD143" i="2"/>
  <c r="AD83" i="2"/>
  <c r="AE10" i="2"/>
  <c r="AE114" i="2"/>
  <c r="AE102" i="2"/>
  <c r="AE87" i="2"/>
  <c r="AE93" i="2"/>
  <c r="AE2" i="2"/>
  <c r="AE110" i="2"/>
  <c r="AE156" i="2"/>
  <c r="AE77" i="2"/>
  <c r="AE16" i="2"/>
  <c r="AE150" i="2"/>
  <c r="AE153" i="2"/>
  <c r="AE158" i="2"/>
  <c r="AE136" i="2"/>
  <c r="AE159" i="2"/>
  <c r="AE90" i="2"/>
  <c r="AE101" i="2"/>
  <c r="AD139" i="2"/>
  <c r="AD156" i="2"/>
  <c r="AD160" i="2"/>
  <c r="AD163" i="2"/>
  <c r="AD168" i="2"/>
  <c r="AD50" i="2"/>
  <c r="AD68" i="2"/>
  <c r="AD7" i="2"/>
  <c r="AD118" i="2"/>
  <c r="AD111" i="2"/>
  <c r="AD86" i="2"/>
  <c r="AD5" i="2"/>
  <c r="AE120" i="2"/>
  <c r="AE115" i="2"/>
  <c r="AE143" i="2"/>
  <c r="AE83" i="2"/>
  <c r="AE5" i="2"/>
  <c r="AE46" i="2"/>
  <c r="AE133" i="2"/>
  <c r="AE53" i="2"/>
  <c r="AE67" i="2"/>
  <c r="AE112" i="2"/>
  <c r="AE140" i="2"/>
  <c r="AE68" i="2"/>
  <c r="AE57" i="2"/>
  <c r="AE75" i="2"/>
  <c r="AE98" i="2"/>
  <c r="AE137" i="2"/>
  <c r="AE6" i="2"/>
  <c r="AD149" i="2"/>
  <c r="AD154" i="2"/>
  <c r="AD47" i="2"/>
  <c r="AD55" i="2"/>
  <c r="AE15" i="2"/>
  <c r="AE168" i="2"/>
  <c r="AE80" i="2"/>
  <c r="AE7" i="2"/>
  <c r="AE149" i="2"/>
  <c r="AE129" i="2"/>
  <c r="AE60" i="2"/>
  <c r="AE65" i="2"/>
  <c r="AE66" i="2"/>
  <c r="AD40" i="2"/>
  <c r="AD145" i="2"/>
  <c r="AE88" i="2"/>
  <c r="AE116" i="2"/>
  <c r="AE147" i="2"/>
  <c r="AE47" i="2"/>
  <c r="AE50" i="2"/>
  <c r="AE21" i="2"/>
  <c r="AE19" i="2"/>
  <c r="AE122" i="2"/>
  <c r="AE162" i="2"/>
  <c r="AE132" i="2"/>
  <c r="AE48" i="2"/>
  <c r="AE78" i="2"/>
  <c r="AE145" i="2"/>
  <c r="AE151" i="2"/>
  <c r="AE166" i="2"/>
  <c r="AD144" i="2"/>
  <c r="AD2" i="2"/>
  <c r="AE11" i="2"/>
  <c r="AE154" i="2"/>
  <c r="AE43" i="2"/>
  <c r="AE164" i="2"/>
  <c r="AE45" i="2"/>
  <c r="AE17" i="2"/>
  <c r="AE40" i="2"/>
  <c r="AF40" i="2"/>
  <c r="AF12" i="2"/>
  <c r="AE13" i="2"/>
  <c r="AD12" i="2"/>
  <c r="E5" i="1"/>
  <c r="E4" i="1"/>
</calcChain>
</file>

<file path=xl/comments1.xml><?xml version="1.0" encoding="utf-8"?>
<comments xmlns="http://schemas.openxmlformats.org/spreadsheetml/2006/main">
  <authors>
    <author>Grupa za PP</author>
  </authors>
  <commentList>
    <comment ref="AD107" authorId="0" shapeId="0">
      <text>
        <r>
          <rPr>
            <b/>
            <sz val="9"/>
            <color indexed="81"/>
            <rFont val="Tahoma"/>
            <family val="2"/>
            <charset val="238"/>
          </rPr>
          <t>Grupa za PP:</t>
        </r>
        <r>
          <rPr>
            <sz val="9"/>
            <color indexed="81"/>
            <rFont val="Tahoma"/>
            <family val="2"/>
            <charset val="238"/>
          </rPr>
          <t xml:space="preserve">
НИЈЕ  МОГУЋЕ СТАВИТИ ВИШИ КОЕФИЦИЈЕНТ ОД 3,96 У ОДНОСУ НА ПРВО РАДНО МЕСТО  ИСПОД 
</t>
        </r>
      </text>
    </comment>
  </commentList>
</comments>
</file>

<file path=xl/sharedStrings.xml><?xml version="1.0" encoding="utf-8"?>
<sst xmlns="http://schemas.openxmlformats.org/spreadsheetml/2006/main" count="1966" uniqueCount="362">
  <si>
    <t>Матрица</t>
  </si>
  <si>
    <t>Платни разреди</t>
  </si>
  <si>
    <t>Платне групе</t>
  </si>
  <si>
    <t>XIII</t>
  </si>
  <si>
    <t>-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</si>
  <si>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</si>
  <si>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</si>
  <si>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</si>
  <si>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</si>
  <si>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</si>
  <si>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</si>
  <si>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</si>
  <si>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</si>
  <si>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</si>
  <si>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</si>
  <si>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</si>
  <si>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</si>
  <si>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Сектор</t>
  </si>
  <si>
    <t>Стара плата МИН</t>
  </si>
  <si>
    <t>Стара плата МАКС</t>
  </si>
  <si>
    <t>Стандардизовани стари коеф. МИН</t>
  </si>
  <si>
    <t>Стандардизовани стари коеф. МАКС</t>
  </si>
  <si>
    <t>Прерачуната пл.група МИН</t>
  </si>
  <si>
    <t>Прерачунати коеф. Мин</t>
  </si>
  <si>
    <t>Прерачунати пл.разред МИН</t>
  </si>
  <si>
    <t>Прерачунати коеф. МАКС</t>
  </si>
  <si>
    <t>Прерачуната пл.група МАКС</t>
  </si>
  <si>
    <t>Прерачунати пл.разред МАКС</t>
  </si>
  <si>
    <t>Предложени коеф.</t>
  </si>
  <si>
    <t>Основица</t>
  </si>
  <si>
    <t>Предложена пл. група</t>
  </si>
  <si>
    <t>Предложени пл. разред</t>
  </si>
  <si>
    <t>Мин коеф. за пл групу</t>
  </si>
  <si>
    <t>Макс коеф. за пл групу</t>
  </si>
  <si>
    <t>Степен стручне спреме</t>
  </si>
  <si>
    <t>Додатни коеф. 1</t>
  </si>
  <si>
    <t>Додатни коеф. 2</t>
  </si>
  <si>
    <t>Додатни коеф. 3</t>
  </si>
  <si>
    <t>Основни + додатни коеф МИН</t>
  </si>
  <si>
    <t>Основни + додатни коеф МАКС</t>
  </si>
  <si>
    <t>Шифра р.м. према шифарнику</t>
  </si>
  <si>
    <t>Назив радног места (у Каталогу)</t>
  </si>
  <si>
    <t>Шифра старог р.м.</t>
  </si>
  <si>
    <t>Назив радног места (стари)</t>
  </si>
  <si>
    <t>Стари основни коеф. MИН</t>
  </si>
  <si>
    <t>Стари основни коеф. MАКС</t>
  </si>
  <si>
    <t>Број запослених</t>
  </si>
  <si>
    <t>Наставник разредне наставе</t>
  </si>
  <si>
    <t>Наставник у комбинованом одељењу од два разреда</t>
  </si>
  <si>
    <t>Наставник у комбинованом одељењу од три разреда</t>
  </si>
  <si>
    <t>Наставник у комбинованом одељењу од четири разреда</t>
  </si>
  <si>
    <t>Наставник разредне наставе у посебним условима</t>
  </si>
  <si>
    <t>Наставник у комбинованом одељењу од два разреда у посебним условима</t>
  </si>
  <si>
    <t>Наставник у комбинованом одељењу од четири разреда у посебним условима</t>
  </si>
  <si>
    <t>Наставник у продуженом боравку</t>
  </si>
  <si>
    <t>Наставник у продуженом боравку у посебним условима</t>
  </si>
  <si>
    <t>Наставник у целодневној настави</t>
  </si>
  <si>
    <t>Наставник у целодневној настави са одељењским старешинством</t>
  </si>
  <si>
    <t xml:space="preserve">Наставник у целодневној настави у посебним условима </t>
  </si>
  <si>
    <t xml:space="preserve">Наставник у целодневној настави са одељенским старешинством у посебним условима </t>
  </si>
  <si>
    <t>Дефектолог – наставник</t>
  </si>
  <si>
    <t>Дефектолог  - наставник у посебним условима</t>
  </si>
  <si>
    <t xml:space="preserve">Дефектолог  - наставник са одељењским старешинством у посебним условима  </t>
  </si>
  <si>
    <t>Наставник предметне наставе</t>
  </si>
  <si>
    <t>Наставник предметне наставе са одељењским старешинством</t>
  </si>
  <si>
    <t>Наставник предметне наставе у посебним условима</t>
  </si>
  <si>
    <t>Наставник предметне наставе са одељењским старешинством у   посебним условима</t>
  </si>
  <si>
    <t>Наставник предметне двојезичне наставе</t>
  </si>
  <si>
    <t>П020902</t>
  </si>
  <si>
    <t>Наставник предметне двојезичне наставе са одељењским старешинством</t>
  </si>
  <si>
    <t>П020903</t>
  </si>
  <si>
    <t>Наставник страног језика који учествује у двојезичној настави / координатор двојезичне наставе</t>
  </si>
  <si>
    <t>П020904</t>
  </si>
  <si>
    <t>Наставник страног језика који учествује у двојезичној настави / координатор двојезичне наставе са одељењским старешинством</t>
  </si>
  <si>
    <t>Наставник практичне наставе</t>
  </si>
  <si>
    <t>Наставник практичне наставе са одељењским старешинством</t>
  </si>
  <si>
    <t>Наставник практичне наставе у посебним условима</t>
  </si>
  <si>
    <t>Наставник практичне наставе са одељењским старешинством у посебним условима</t>
  </si>
  <si>
    <t>Организатор практичне наставе и вежби</t>
  </si>
  <si>
    <t>Организатор практичне наставе и вежби у посебним условима</t>
  </si>
  <si>
    <t>Помоћни наставник</t>
  </si>
  <si>
    <t>Помоћни наставник у посебним условима</t>
  </si>
  <si>
    <t xml:space="preserve">Наставник уметничких и стручних предмета у музичкој школи и одређених стручних предмета у стручној школи </t>
  </si>
  <si>
    <t>Наставник уметничких и стручних предмета у музичкој школи и одређених стручних предмета у стручној школи са одељењским старешинством</t>
  </si>
  <si>
    <t>Наставник играчких предмета у балетској школи</t>
  </si>
  <si>
    <t>Наставник играчких предмета у балетској школи са одељењским старешинством</t>
  </si>
  <si>
    <t>Корепетитор</t>
  </si>
  <si>
    <t>П021600</t>
  </si>
  <si>
    <t>Штимер музичких инструмената</t>
  </si>
  <si>
    <t>Стручни сарадник  педагог</t>
  </si>
  <si>
    <t>Стручни сарадник - педагог за ликовно / музичко / физичко васпитање</t>
  </si>
  <si>
    <t>Стручни сарадник психолог</t>
  </si>
  <si>
    <t>Стручни сарадник логопед</t>
  </si>
  <si>
    <t>П021701</t>
  </si>
  <si>
    <t>П021702</t>
  </si>
  <si>
    <t>Стручни сарадник  педагог у посебним условима</t>
  </si>
  <si>
    <t>П021800</t>
  </si>
  <si>
    <t>П021901</t>
  </si>
  <si>
    <t>П021902</t>
  </si>
  <si>
    <t>Стручни сарадник психолог у посебним условима</t>
  </si>
  <si>
    <t>П022001</t>
  </si>
  <si>
    <t>Стручни сарадник дефектолог / специјални едукатор и рехабилитатор</t>
  </si>
  <si>
    <t>П022003</t>
  </si>
  <si>
    <t>Стручни сарадник дефектолог / специјални едукатор и рехабилитатор у посебним условима</t>
  </si>
  <si>
    <t>П022101</t>
  </si>
  <si>
    <t>П022102</t>
  </si>
  <si>
    <t>Стручни сарадник логопед у посебним условима</t>
  </si>
  <si>
    <t>Стручни сарадник – библиотекар / нототекар / медијатекар</t>
  </si>
  <si>
    <t>Стручни сарадник – библиотекар / нототекар / медијатекар у посебним условима</t>
  </si>
  <si>
    <t>П022301</t>
  </si>
  <si>
    <t>Стручни сарадник / Сарадник - социјални радник</t>
  </si>
  <si>
    <t>П022302</t>
  </si>
  <si>
    <t>Стручни сарадник - социјални радник у посебним условима</t>
  </si>
  <si>
    <t>П022401</t>
  </si>
  <si>
    <t>Стручни сарадник  андрагог</t>
  </si>
  <si>
    <t>П022402</t>
  </si>
  <si>
    <t>Стручни сарадник  андрагог у посебним условима</t>
  </si>
  <si>
    <t>П022501</t>
  </si>
  <si>
    <t>Секретар установе</t>
  </si>
  <si>
    <t>П022502</t>
  </si>
  <si>
    <t>Секретар установе у посебним условима</t>
  </si>
  <si>
    <t>П022602</t>
  </si>
  <si>
    <t>Сарадник за израду дидактичких средстава и помагала за децу са сензомоторичким сметњама у посебним условима</t>
  </si>
  <si>
    <t>П022801</t>
  </si>
  <si>
    <t>Сарадник за исхрану нутрициониста</t>
  </si>
  <si>
    <t>П022802</t>
  </si>
  <si>
    <t>Сарадник за исхрану нутрициониста у посебним условима</t>
  </si>
  <si>
    <t>Сарадник - Медицинска сестра за превентивну здравствену заштиту и негу</t>
  </si>
  <si>
    <t>П023001</t>
  </si>
  <si>
    <t>Медицински техничар неговатељ</t>
  </si>
  <si>
    <t>П023002</t>
  </si>
  <si>
    <t>Медицински техничар  у посебним условима</t>
  </si>
  <si>
    <t>Педагошки асистент - основе и средње школе</t>
  </si>
  <si>
    <t>П023200</t>
  </si>
  <si>
    <t>Андрагошки асистент - основе и средње школе</t>
  </si>
  <si>
    <t>П023300</t>
  </si>
  <si>
    <t>Координатор за образовање одраслих - основе и средње школе</t>
  </si>
  <si>
    <t>Просвета - предшколско, основно и средње</t>
  </si>
  <si>
    <t>Промена у новом систему</t>
  </si>
  <si>
    <t xml:space="preserve">Сарадник за унапређивање превентивне здравствене заштите </t>
  </si>
  <si>
    <t>Медицинска сестра у посебним условима</t>
  </si>
  <si>
    <t>Дефектолог-наставник са одељенским старешинством у целодневној настави у посебним условима</t>
  </si>
  <si>
    <t>Дефектолог-наставник у продуженом боравку у посебним условима</t>
  </si>
  <si>
    <t>Дефектолог наставник  у комбинованом одељењу од два разреда у посебним условима</t>
  </si>
  <si>
    <t>Дефектолог наставник у комбинованом одељењу од четири разреда у посебним условима</t>
  </si>
  <si>
    <t>Дефектолог наставник  у комбинованом одељењу од три разреда у посебним условима</t>
  </si>
  <si>
    <t>Васпитач</t>
  </si>
  <si>
    <t>Медицинска сестра - васпитач</t>
  </si>
  <si>
    <t>Наставник у комбинованом одељењу од три разреда у посебним условима</t>
  </si>
  <si>
    <t>% промена нови vs стари мин коеф</t>
  </si>
  <si>
    <t>% промена нови vs стари макс коеф</t>
  </si>
  <si>
    <t>Дефектолог-наставник у целодневној настави у посебним условима</t>
  </si>
  <si>
    <t>Дефектолог - васпитач</t>
  </si>
  <si>
    <t>П020100-7</t>
  </si>
  <si>
    <t>П020100-6</t>
  </si>
  <si>
    <t>П020100-4</t>
  </si>
  <si>
    <t>П020706-7</t>
  </si>
  <si>
    <t>П020706-4</t>
  </si>
  <si>
    <t>П020706-6</t>
  </si>
  <si>
    <t>П020702-7</t>
  </si>
  <si>
    <t>П020702-6</t>
  </si>
  <si>
    <t>П020702-4</t>
  </si>
  <si>
    <t>П020201-7</t>
  </si>
  <si>
    <t>П020201-6</t>
  </si>
  <si>
    <t>П020701-7</t>
  </si>
  <si>
    <t>П020701-6</t>
  </si>
  <si>
    <t>П020701-4</t>
  </si>
  <si>
    <t>П020703-7</t>
  </si>
  <si>
    <t>П020703-4</t>
  </si>
  <si>
    <t>П020704-6</t>
  </si>
  <si>
    <t>П020704-4</t>
  </si>
  <si>
    <t>П020705-4</t>
  </si>
  <si>
    <t>П020705-7</t>
  </si>
  <si>
    <t>П020708-7</t>
  </si>
  <si>
    <t>П020708-6</t>
  </si>
  <si>
    <t>П020708-4</t>
  </si>
  <si>
    <t>П020709-6</t>
  </si>
  <si>
    <t>П020709-4</t>
  </si>
  <si>
    <t>П021500-7</t>
  </si>
  <si>
    <t>П021500-6</t>
  </si>
  <si>
    <t>П021500-4</t>
  </si>
  <si>
    <t>П020300-6</t>
  </si>
  <si>
    <t>П020300-4</t>
  </si>
  <si>
    <t>П022902</t>
  </si>
  <si>
    <t>П021401-7</t>
  </si>
  <si>
    <t>П021401-4</t>
  </si>
  <si>
    <t>П021401-6</t>
  </si>
  <si>
    <t>П021402-7</t>
  </si>
  <si>
    <t>П021402-6</t>
  </si>
  <si>
    <t>П021402-4</t>
  </si>
  <si>
    <t>П021001-7</t>
  </si>
  <si>
    <t>П021001-6</t>
  </si>
  <si>
    <t>П021001-5</t>
  </si>
  <si>
    <t>П021001-4</t>
  </si>
  <si>
    <t>П021002-7</t>
  </si>
  <si>
    <t>П021002-6</t>
  </si>
  <si>
    <t>П021002-5</t>
  </si>
  <si>
    <t>П021002-4</t>
  </si>
  <si>
    <t>П021004-7</t>
  </si>
  <si>
    <t>П021004-6</t>
  </si>
  <si>
    <t>П021004-5</t>
  </si>
  <si>
    <t>П021004-4</t>
  </si>
  <si>
    <t>П021003-7</t>
  </si>
  <si>
    <t>П021003-6</t>
  </si>
  <si>
    <t>П021003-5</t>
  </si>
  <si>
    <t>П021003-4</t>
  </si>
  <si>
    <t>П020901</t>
  </si>
  <si>
    <t>П020801-7</t>
  </si>
  <si>
    <t>П020801-6</t>
  </si>
  <si>
    <t>П020801-5</t>
  </si>
  <si>
    <t>П020801-4</t>
  </si>
  <si>
    <t>П020802-4</t>
  </si>
  <si>
    <t>П020802-7</t>
  </si>
  <si>
    <t>П020802-6</t>
  </si>
  <si>
    <t>П020802-5</t>
  </si>
  <si>
    <t>П020804-7</t>
  </si>
  <si>
    <t>П020804-6</t>
  </si>
  <si>
    <t>П020804-5</t>
  </si>
  <si>
    <t>П020804-4</t>
  </si>
  <si>
    <t>П020803-7</t>
  </si>
  <si>
    <t>П020803-6</t>
  </si>
  <si>
    <t>П020803-5</t>
  </si>
  <si>
    <t>П020803-4</t>
  </si>
  <si>
    <t>П020401-7</t>
  </si>
  <si>
    <t>П020401-6</t>
  </si>
  <si>
    <t>П020401-5</t>
  </si>
  <si>
    <t>П020401-4</t>
  </si>
  <si>
    <t>П020405-7</t>
  </si>
  <si>
    <t>П020405-6</t>
  </si>
  <si>
    <t>П020405-4</t>
  </si>
  <si>
    <t>П020402-7</t>
  </si>
  <si>
    <t>П020402-6</t>
  </si>
  <si>
    <t>П020402-5</t>
  </si>
  <si>
    <t>П020402-4</t>
  </si>
  <si>
    <t>П020406-7</t>
  </si>
  <si>
    <t>П020406-6</t>
  </si>
  <si>
    <t>П020403-7</t>
  </si>
  <si>
    <t>П020403-6</t>
  </si>
  <si>
    <t>П020403-5</t>
  </si>
  <si>
    <t>П020403-4</t>
  </si>
  <si>
    <t>П020407-7</t>
  </si>
  <si>
    <t>П020407-6</t>
  </si>
  <si>
    <t>П020404-7</t>
  </si>
  <si>
    <t>П020404-6</t>
  </si>
  <si>
    <t>П020404-5</t>
  </si>
  <si>
    <t>П020404-4</t>
  </si>
  <si>
    <t>П020408-7</t>
  </si>
  <si>
    <t>П020408-6</t>
  </si>
  <si>
    <t>П020501-7</t>
  </si>
  <si>
    <t>П020501-6</t>
  </si>
  <si>
    <t>П020501-5</t>
  </si>
  <si>
    <t>П020501-4</t>
  </si>
  <si>
    <t>П020502-7</t>
  </si>
  <si>
    <t>П020502-6</t>
  </si>
  <si>
    <t>П020502-5</t>
  </si>
  <si>
    <t>П020502-4</t>
  </si>
  <si>
    <t>П020601-7</t>
  </si>
  <si>
    <t>П020601-6</t>
  </si>
  <si>
    <t>П020601-4</t>
  </si>
  <si>
    <t>П020604-7</t>
  </si>
  <si>
    <t>П020604-6</t>
  </si>
  <si>
    <t>П020602-7</t>
  </si>
  <si>
    <t>П020602-6</t>
  </si>
  <si>
    <t>П020603-7</t>
  </si>
  <si>
    <t>П020603-6</t>
  </si>
  <si>
    <t>П021301-7</t>
  </si>
  <si>
    <t>П021301-6</t>
  </si>
  <si>
    <t>П021301-4</t>
  </si>
  <si>
    <t>П021302-7</t>
  </si>
  <si>
    <t>П021302-6</t>
  </si>
  <si>
    <t>П021302-4</t>
  </si>
  <si>
    <t>П021101-7</t>
  </si>
  <si>
    <t>П021101-6</t>
  </si>
  <si>
    <t>П021101-4</t>
  </si>
  <si>
    <t>П021101-5</t>
  </si>
  <si>
    <t>П021102-7</t>
  </si>
  <si>
    <t>П021102-6</t>
  </si>
  <si>
    <t>П021102-5</t>
  </si>
  <si>
    <t>П023100-4</t>
  </si>
  <si>
    <t>П021201-4</t>
  </si>
  <si>
    <t>П021201-3</t>
  </si>
  <si>
    <t>П021202-4</t>
  </si>
  <si>
    <t>П021202-3</t>
  </si>
  <si>
    <t>П022901</t>
  </si>
  <si>
    <t>П022700</t>
  </si>
  <si>
    <t>П022201-7</t>
  </si>
  <si>
    <t>П022201-6</t>
  </si>
  <si>
    <t>П022202-7</t>
  </si>
  <si>
    <t>П022202-6</t>
  </si>
  <si>
    <t>П020709-7</t>
  </si>
  <si>
    <t>Novi koef</t>
  </si>
  <si>
    <t>2</t>
  </si>
  <si>
    <t>1</t>
  </si>
  <si>
    <t>3</t>
  </si>
  <si>
    <t/>
  </si>
  <si>
    <t>Row Labels</t>
  </si>
  <si>
    <t>(blank)</t>
  </si>
  <si>
    <t>Column Labels</t>
  </si>
  <si>
    <t>Sum of Предложени коеф.</t>
  </si>
  <si>
    <t>П020707-6</t>
  </si>
  <si>
    <t>Назив РМ</t>
  </si>
  <si>
    <t>Стручна спрема</t>
  </si>
  <si>
    <t>П031102</t>
  </si>
  <si>
    <t xml:space="preserve">Координатор васпитне службе у посебним условима </t>
  </si>
  <si>
    <t>Просвета - стандард</t>
  </si>
  <si>
    <t>П031101</t>
  </si>
  <si>
    <t>Координатор васпитне службе</t>
  </si>
  <si>
    <t>П030602</t>
  </si>
  <si>
    <t>Стручни сарадник педагог у посебним условима рада</t>
  </si>
  <si>
    <t>П030702</t>
  </si>
  <si>
    <t>П032100</t>
  </si>
  <si>
    <t xml:space="preserve">Лекар у установи ученичког стандарда </t>
  </si>
  <si>
    <t>П030102</t>
  </si>
  <si>
    <t>Васпитач у дому ученика у посебним условима</t>
  </si>
  <si>
    <t>П030202</t>
  </si>
  <si>
    <t>Дефектолог - васпитач у посебним условима</t>
  </si>
  <si>
    <t>П030400</t>
  </si>
  <si>
    <t>Уредник програма у установи културе студентског стандарда</t>
  </si>
  <si>
    <t>П030601</t>
  </si>
  <si>
    <t>Стручни сарадник педагог</t>
  </si>
  <si>
    <t>П030701</t>
  </si>
  <si>
    <t xml:space="preserve">Стручни сарадник психолог </t>
  </si>
  <si>
    <t>П030101</t>
  </si>
  <si>
    <t>Васпитач у дому ученика</t>
  </si>
  <si>
    <t>П030201</t>
  </si>
  <si>
    <t>П030900</t>
  </si>
  <si>
    <t>Секретар установе ученичког и студентског стандарда</t>
  </si>
  <si>
    <t>П030300</t>
  </si>
  <si>
    <t>Уредник културно образовног и забавног програма</t>
  </si>
  <si>
    <t>П031000</t>
  </si>
  <si>
    <t>Аниматор спортских и рекреативних активности</t>
  </si>
  <si>
    <t>П030800</t>
  </si>
  <si>
    <t>Стручни сарадник библиотекар у установи ученичког и студентског стандарда</t>
  </si>
  <si>
    <t>П031400</t>
  </si>
  <si>
    <t>Организатор програма у установи културе студентског стандарда</t>
  </si>
  <si>
    <t>П031300</t>
  </si>
  <si>
    <t>Организатор програма попуне капацитета</t>
  </si>
  <si>
    <t>П032300</t>
  </si>
  <si>
    <t>Сарадник за исхрану</t>
  </si>
  <si>
    <t>П032400</t>
  </si>
  <si>
    <t>Сарадник за спровођење стандарда квалитета смештаја и исхране</t>
  </si>
  <si>
    <t>П030500</t>
  </si>
  <si>
    <t>Уредник архива</t>
  </si>
  <si>
    <t>П031200</t>
  </si>
  <si>
    <t>Сарадник за међународну размену студената</t>
  </si>
  <si>
    <t>П031500</t>
  </si>
  <si>
    <t>Реализатор програма у установи културе студентског стандарда</t>
  </si>
  <si>
    <t>П031600</t>
  </si>
  <si>
    <t>Координатор културно - образовних и спортско - рекреативних активности</t>
  </si>
  <si>
    <t>П032000</t>
  </si>
  <si>
    <t>Сарадник сниматељ</t>
  </si>
  <si>
    <t>П032200</t>
  </si>
  <si>
    <t>П031700</t>
  </si>
  <si>
    <t>Мајстор светла и тона</t>
  </si>
  <si>
    <t>П031800</t>
  </si>
  <si>
    <t>Кинооператер</t>
  </si>
  <si>
    <t>П031900</t>
  </si>
  <si>
    <t>Сценски мајстор</t>
  </si>
  <si>
    <t>П032500</t>
  </si>
  <si>
    <t>Референт за смештај и исхрану</t>
  </si>
  <si>
    <t>VI-VII</t>
  </si>
  <si>
    <t>IV-VII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</si>
</sst>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 applyNumberFormat="0" applyFont="0" applyBorder="0" applyProtection="0"/>
    <xf numFmtId="0" fontId="1" fillId="0" borderId="0"/>
    <xf numFmtId="0" fontId="1" fillId="0" borderId="0"/>
  </cellStyleXfs>
  <cellXfs count="70">
    <xf numFmtId="0" fontId="0" fillId="0" borderId="0" xfId="0"/>
    <xf numFmtId="2" fontId="0" fillId="0" borderId="0" xfId="0" applyNumberFormat="1"/>
    <xf numFmtId="2" fontId="0" fillId="4" borderId="0" xfId="0" applyNumberFormat="1" applyFill="1"/>
    <xf numFmtId="0" fontId="0" fillId="4" borderId="0" xfId="0" applyFill="1" applyAlignment="1">
      <alignment horizontal="center"/>
    </xf>
    <xf numFmtId="2" fontId="0" fillId="5" borderId="0" xfId="0" applyNumberFormat="1" applyFill="1"/>
    <xf numFmtId="0" fontId="0" fillId="5" borderId="0" xfId="0" applyFill="1" applyAlignment="1">
      <alignment horizontal="center"/>
    </xf>
    <xf numFmtId="2" fontId="0" fillId="2" borderId="0" xfId="0" applyNumberFormat="1" applyFill="1"/>
    <xf numFmtId="0" fontId="0" fillId="2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 applyAlignment="1">
      <alignment horizontal="center"/>
    </xf>
    <xf numFmtId="2" fontId="0" fillId="8" borderId="0" xfId="0" applyNumberFormat="1" applyFill="1"/>
    <xf numFmtId="0" fontId="0" fillId="8" borderId="0" xfId="0" applyFill="1" applyAlignment="1">
      <alignment horizontal="center"/>
    </xf>
    <xf numFmtId="2" fontId="0" fillId="9" borderId="0" xfId="0" applyNumberFormat="1" applyFill="1"/>
    <xf numFmtId="0" fontId="0" fillId="9" borderId="0" xfId="0" applyFill="1" applyAlignment="1">
      <alignment horizontal="center"/>
    </xf>
    <xf numFmtId="2" fontId="0" fillId="10" borderId="0" xfId="0" applyNumberFormat="1" applyFill="1"/>
    <xf numFmtId="0" fontId="0" fillId="10" borderId="0" xfId="0" applyFill="1" applyAlignment="1">
      <alignment horizontal="center"/>
    </xf>
    <xf numFmtId="2" fontId="0" fillId="11" borderId="0" xfId="0" applyNumberFormat="1" applyFill="1"/>
    <xf numFmtId="0" fontId="0" fillId="11" borderId="0" xfId="0" applyFill="1" applyAlignment="1">
      <alignment horizontal="center"/>
    </xf>
    <xf numFmtId="2" fontId="0" fillId="12" borderId="0" xfId="0" applyNumberFormat="1" applyFill="1"/>
    <xf numFmtId="0" fontId="0" fillId="12" borderId="0" xfId="0" applyFill="1" applyAlignment="1">
      <alignment horizontal="center"/>
    </xf>
    <xf numFmtId="0" fontId="0" fillId="6" borderId="0" xfId="0" applyFill="1" applyAlignment="1">
      <alignment horizontal="left" indent="7"/>
    </xf>
    <xf numFmtId="0" fontId="0" fillId="6" borderId="0" xfId="0" applyFill="1"/>
    <xf numFmtId="0" fontId="0" fillId="7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6" borderId="0" xfId="0" applyFill="1" applyAlignment="1"/>
    <xf numFmtId="0" fontId="0" fillId="20" borderId="0" xfId="0" applyFill="1" applyAlignment="1">
      <alignment horizontal="center" vertical="center"/>
    </xf>
    <xf numFmtId="0" fontId="0" fillId="20" borderId="0" xfId="0" applyFill="1" applyAlignment="1">
      <alignment horizontal="center" vertical="center" wrapText="1"/>
    </xf>
    <xf numFmtId="4" fontId="0" fillId="20" borderId="0" xfId="0" applyNumberFormat="1" applyFill="1" applyAlignment="1">
      <alignment horizontal="center" vertical="center" wrapText="1"/>
    </xf>
    <xf numFmtId="0" fontId="0" fillId="20" borderId="0" xfId="0" applyFill="1" applyAlignment="1">
      <alignment horizontal="center" wrapText="1"/>
    </xf>
    <xf numFmtId="2" fontId="0" fillId="20" borderId="0" xfId="0" applyNumberFormat="1" applyFill="1" applyAlignment="1">
      <alignment horizontal="center" vertical="center" wrapText="1"/>
    </xf>
    <xf numFmtId="3" fontId="0" fillId="20" borderId="0" xfId="0" applyNumberFormat="1" applyFill="1" applyAlignment="1">
      <alignment horizontal="center" vertical="center" wrapText="1"/>
    </xf>
    <xf numFmtId="2" fontId="3" fillId="21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0" xfId="0" applyFill="1"/>
    <xf numFmtId="4" fontId="4" fillId="0" borderId="1" xfId="0" applyNumberFormat="1" applyFont="1" applyFill="1" applyBorder="1"/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2" fontId="3" fillId="22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23" borderId="1" xfId="0" applyFill="1" applyBorder="1"/>
    <xf numFmtId="0" fontId="4" fillId="0" borderId="1" xfId="0" applyFont="1" applyFill="1" applyBorder="1" applyAlignment="1">
      <alignment horizontal="center"/>
    </xf>
    <xf numFmtId="4" fontId="4" fillId="12" borderId="1" xfId="0" applyNumberFormat="1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0" fillId="23" borderId="3" xfId="0" applyFill="1" applyBorder="1" applyAlignment="1">
      <alignment horizontal="center"/>
    </xf>
    <xf numFmtId="0" fontId="0" fillId="23" borderId="4" xfId="0" applyFill="1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2 2" xfId="2"/>
    <cellStyle name="Normal 2 2 2" xfId="5"/>
    <cellStyle name="Normal 3" xfId="1"/>
    <cellStyle name="Normal 3 2" xfId="4"/>
  </cellStyles>
  <dxfs count="14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9900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7W8JHPLA/Predsk,%20osn,%20srednje_23_7_2018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0;&#1085;&#1076;&#1080;&#1082;&#1072;&#1090;/AppData/Local/Microsoft/Windows/Temporary%20Internet%20Files/Content.Outlook/XANYAF2Y/Copy%20of%20Prosveta_04_09_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a"/>
      <sheetName val="Радна места"/>
      <sheetName val="Sheet1"/>
    </sheetNames>
    <sheetDataSet>
      <sheetData sheetId="0">
        <row r="3">
          <cell r="B3">
            <v>1</v>
          </cell>
          <cell r="E3">
            <v>2</v>
          </cell>
          <cell r="H3">
            <v>3</v>
          </cell>
        </row>
        <row r="4">
          <cell r="A4" t="str">
            <v>XIII</v>
          </cell>
          <cell r="B4">
            <v>7</v>
          </cell>
          <cell r="D4">
            <v>7.64</v>
          </cell>
          <cell r="E4">
            <v>7.65</v>
          </cell>
          <cell r="G4">
            <v>8</v>
          </cell>
          <cell r="H4">
            <v>8.01</v>
          </cell>
          <cell r="J4">
            <v>8.35</v>
          </cell>
        </row>
        <row r="5">
          <cell r="A5" t="str">
            <v>XII</v>
          </cell>
          <cell r="B5">
            <v>6.5</v>
          </cell>
          <cell r="D5">
            <v>6.72</v>
          </cell>
          <cell r="E5">
            <v>6.73</v>
          </cell>
          <cell r="G5">
            <v>6.85</v>
          </cell>
          <cell r="H5">
            <v>6.8599999999999994</v>
          </cell>
          <cell r="J5">
            <v>6.96</v>
          </cell>
        </row>
        <row r="6">
          <cell r="A6" t="str">
            <v>XI</v>
          </cell>
          <cell r="B6">
            <v>5.55</v>
          </cell>
          <cell r="D6">
            <v>5.98</v>
          </cell>
          <cell r="E6">
            <v>5.99</v>
          </cell>
          <cell r="G6">
            <v>6.46</v>
          </cell>
          <cell r="H6">
            <v>6.47</v>
          </cell>
          <cell r="J6">
            <v>6.69</v>
          </cell>
        </row>
        <row r="7">
          <cell r="A7" t="str">
            <v>X</v>
          </cell>
          <cell r="B7">
            <v>4.63</v>
          </cell>
          <cell r="D7">
            <v>4.97</v>
          </cell>
          <cell r="E7">
            <v>4.9800000000000004</v>
          </cell>
          <cell r="G7">
            <v>5.34</v>
          </cell>
          <cell r="H7">
            <v>5.35</v>
          </cell>
          <cell r="J7">
            <v>5.53</v>
          </cell>
        </row>
        <row r="8">
          <cell r="A8" t="str">
            <v>IX</v>
          </cell>
          <cell r="B8">
            <v>3.86</v>
          </cell>
          <cell r="D8">
            <v>4.12</v>
          </cell>
          <cell r="E8">
            <v>4.13</v>
          </cell>
          <cell r="G8">
            <v>4.41</v>
          </cell>
          <cell r="H8">
            <v>4.42</v>
          </cell>
          <cell r="J8">
            <v>4.5599999999999996</v>
          </cell>
        </row>
        <row r="9">
          <cell r="A9" t="str">
            <v>VIII</v>
          </cell>
          <cell r="B9">
            <v>3.35</v>
          </cell>
          <cell r="D9">
            <v>3.57</v>
          </cell>
          <cell r="E9">
            <v>3.58</v>
          </cell>
          <cell r="G9">
            <v>3.83</v>
          </cell>
          <cell r="H9">
            <v>3.84</v>
          </cell>
          <cell r="J9">
            <v>3.96</v>
          </cell>
        </row>
        <row r="10">
          <cell r="A10" t="str">
            <v>VII</v>
          </cell>
          <cell r="B10">
            <v>2.92</v>
          </cell>
          <cell r="D10">
            <v>3.11</v>
          </cell>
          <cell r="E10">
            <v>3.12</v>
          </cell>
          <cell r="G10">
            <v>3.33</v>
          </cell>
          <cell r="H10">
            <v>3.34</v>
          </cell>
          <cell r="J10">
            <v>3.45</v>
          </cell>
        </row>
        <row r="11">
          <cell r="A11" t="str">
            <v>VI</v>
          </cell>
          <cell r="B11">
            <v>2.4300000000000002</v>
          </cell>
          <cell r="D11">
            <v>2.58</v>
          </cell>
          <cell r="E11">
            <v>2.59</v>
          </cell>
          <cell r="G11">
            <v>2.75</v>
          </cell>
          <cell r="H11">
            <v>2.76</v>
          </cell>
          <cell r="J11">
            <v>2.84</v>
          </cell>
        </row>
        <row r="12">
          <cell r="A12" t="str">
            <v>V</v>
          </cell>
          <cell r="B12">
            <v>2.11</v>
          </cell>
          <cell r="D12">
            <v>2.23</v>
          </cell>
          <cell r="E12">
            <v>2.2400000000000002</v>
          </cell>
          <cell r="G12">
            <v>2.36</v>
          </cell>
          <cell r="H12">
            <v>2.37</v>
          </cell>
          <cell r="J12">
            <v>2.44</v>
          </cell>
        </row>
        <row r="13">
          <cell r="A13" t="str">
            <v>IV</v>
          </cell>
          <cell r="B13">
            <v>1.87</v>
          </cell>
          <cell r="D13">
            <v>1.97</v>
          </cell>
          <cell r="E13">
            <v>1.98</v>
          </cell>
          <cell r="G13">
            <v>2.09</v>
          </cell>
          <cell r="H13">
            <v>2.1</v>
          </cell>
          <cell r="J13">
            <v>2.16</v>
          </cell>
        </row>
        <row r="14">
          <cell r="A14" t="str">
            <v>III</v>
          </cell>
          <cell r="B14">
            <v>1.47</v>
          </cell>
          <cell r="D14">
            <v>1.54</v>
          </cell>
          <cell r="E14">
            <v>1.55</v>
          </cell>
          <cell r="G14">
            <v>1.62</v>
          </cell>
          <cell r="H14">
            <v>1.63</v>
          </cell>
          <cell r="J14">
            <v>1.67</v>
          </cell>
        </row>
        <row r="15">
          <cell r="A15" t="str">
            <v>II</v>
          </cell>
          <cell r="B15">
            <v>1.28</v>
          </cell>
          <cell r="D15">
            <v>1.34</v>
          </cell>
          <cell r="E15">
            <v>1.35</v>
          </cell>
          <cell r="G15">
            <v>1.41</v>
          </cell>
          <cell r="H15">
            <v>1.42</v>
          </cell>
          <cell r="J15">
            <v>1.45</v>
          </cell>
        </row>
        <row r="16">
          <cell r="A16" t="str">
            <v>I</v>
          </cell>
          <cell r="B16">
            <v>1.1100000000000001</v>
          </cell>
          <cell r="D16">
            <v>1.1599999999999999</v>
          </cell>
          <cell r="E16">
            <v>1.17</v>
          </cell>
          <cell r="G16">
            <v>1.22</v>
          </cell>
          <cell r="H16">
            <v>1.23</v>
          </cell>
          <cell r="J16">
            <v>1.25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a"/>
      <sheetName val="Радна места"/>
    </sheetNames>
    <sheetDataSet>
      <sheetData sheetId="0">
        <row r="3">
          <cell r="B3">
            <v>1</v>
          </cell>
          <cell r="E3">
            <v>2</v>
          </cell>
          <cell r="H3">
            <v>3</v>
          </cell>
        </row>
        <row r="4">
          <cell r="A4" t="str">
            <v>XIII</v>
          </cell>
          <cell r="B4">
            <v>7</v>
          </cell>
          <cell r="D4">
            <v>7.64</v>
          </cell>
          <cell r="E4">
            <v>7.65</v>
          </cell>
          <cell r="G4">
            <v>8</v>
          </cell>
          <cell r="H4">
            <v>8.01</v>
          </cell>
          <cell r="J4">
            <v>8.35</v>
          </cell>
        </row>
        <row r="5">
          <cell r="A5" t="str">
            <v>XII</v>
          </cell>
          <cell r="B5">
            <v>6.5</v>
          </cell>
          <cell r="D5">
            <v>6.72</v>
          </cell>
          <cell r="E5">
            <v>6.73</v>
          </cell>
          <cell r="G5">
            <v>6.85</v>
          </cell>
          <cell r="H5">
            <v>6.8599999999999994</v>
          </cell>
          <cell r="J5">
            <v>6.96</v>
          </cell>
        </row>
        <row r="6">
          <cell r="A6" t="str">
            <v>XI</v>
          </cell>
          <cell r="B6">
            <v>5.55</v>
          </cell>
          <cell r="D6">
            <v>5.98</v>
          </cell>
          <cell r="E6">
            <v>5.99</v>
          </cell>
          <cell r="G6">
            <v>6.46</v>
          </cell>
          <cell r="H6">
            <v>6.47</v>
          </cell>
          <cell r="J6">
            <v>6.69</v>
          </cell>
        </row>
        <row r="7">
          <cell r="A7" t="str">
            <v>X</v>
          </cell>
          <cell r="B7">
            <v>4.63</v>
          </cell>
          <cell r="D7">
            <v>4.97</v>
          </cell>
          <cell r="E7">
            <v>4.9800000000000004</v>
          </cell>
          <cell r="G7">
            <v>5.34</v>
          </cell>
          <cell r="H7">
            <v>5.35</v>
          </cell>
          <cell r="J7">
            <v>5.53</v>
          </cell>
        </row>
        <row r="8">
          <cell r="A8" t="str">
            <v>IX</v>
          </cell>
          <cell r="B8">
            <v>3.86</v>
          </cell>
          <cell r="D8">
            <v>4.12</v>
          </cell>
          <cell r="E8">
            <v>4.13</v>
          </cell>
          <cell r="G8">
            <v>4.41</v>
          </cell>
          <cell r="H8">
            <v>4.42</v>
          </cell>
          <cell r="J8">
            <v>4.5599999999999996</v>
          </cell>
        </row>
        <row r="9">
          <cell r="A9" t="str">
            <v>VIII</v>
          </cell>
          <cell r="B9">
            <v>3.35</v>
          </cell>
          <cell r="D9">
            <v>3.57</v>
          </cell>
          <cell r="E9">
            <v>3.58</v>
          </cell>
          <cell r="G9">
            <v>3.83</v>
          </cell>
          <cell r="H9">
            <v>3.84</v>
          </cell>
          <cell r="J9">
            <v>3.96</v>
          </cell>
        </row>
        <row r="10">
          <cell r="A10" t="str">
            <v>VII</v>
          </cell>
          <cell r="B10">
            <v>2.92</v>
          </cell>
          <cell r="D10">
            <v>3.11</v>
          </cell>
          <cell r="E10">
            <v>3.12</v>
          </cell>
          <cell r="G10">
            <v>3.33</v>
          </cell>
          <cell r="H10">
            <v>3.34</v>
          </cell>
          <cell r="J10">
            <v>3.45</v>
          </cell>
        </row>
        <row r="11">
          <cell r="A11" t="str">
            <v>VI</v>
          </cell>
          <cell r="B11">
            <v>2.4300000000000002</v>
          </cell>
          <cell r="D11">
            <v>2.58</v>
          </cell>
          <cell r="E11">
            <v>2.59</v>
          </cell>
          <cell r="G11">
            <v>2.75</v>
          </cell>
          <cell r="H11">
            <v>2.76</v>
          </cell>
          <cell r="J11">
            <v>2.84</v>
          </cell>
        </row>
        <row r="12">
          <cell r="A12" t="str">
            <v>V</v>
          </cell>
          <cell r="B12">
            <v>2.11</v>
          </cell>
          <cell r="D12">
            <v>2.23</v>
          </cell>
          <cell r="E12">
            <v>2.2400000000000002</v>
          </cell>
          <cell r="G12">
            <v>2.36</v>
          </cell>
          <cell r="H12">
            <v>2.37</v>
          </cell>
          <cell r="J12">
            <v>2.44</v>
          </cell>
        </row>
        <row r="13">
          <cell r="A13" t="str">
            <v>IV</v>
          </cell>
          <cell r="B13">
            <v>1.87</v>
          </cell>
          <cell r="D13">
            <v>1.97</v>
          </cell>
          <cell r="E13">
            <v>1.98</v>
          </cell>
          <cell r="G13">
            <v>2.09</v>
          </cell>
          <cell r="H13">
            <v>2.1</v>
          </cell>
          <cell r="J13">
            <v>2.16</v>
          </cell>
        </row>
        <row r="14">
          <cell r="A14" t="str">
            <v>III</v>
          </cell>
          <cell r="B14">
            <v>1.47</v>
          </cell>
          <cell r="D14">
            <v>1.54</v>
          </cell>
          <cell r="E14">
            <v>1.55</v>
          </cell>
          <cell r="G14">
            <v>1.62</v>
          </cell>
          <cell r="H14">
            <v>1.63</v>
          </cell>
          <cell r="J14">
            <v>1.67</v>
          </cell>
        </row>
        <row r="15">
          <cell r="A15" t="str">
            <v>II</v>
          </cell>
          <cell r="B15">
            <v>1.28</v>
          </cell>
          <cell r="D15">
            <v>1.34</v>
          </cell>
          <cell r="E15">
            <v>1.35</v>
          </cell>
          <cell r="G15">
            <v>1.41</v>
          </cell>
          <cell r="H15">
            <v>1.42</v>
          </cell>
          <cell r="J15">
            <v>1.45</v>
          </cell>
        </row>
        <row r="16">
          <cell r="A16" t="str">
            <v>I</v>
          </cell>
          <cell r="B16">
            <v>1.1100000000000001</v>
          </cell>
          <cell r="D16">
            <v>1.1599999999999999</v>
          </cell>
          <cell r="E16">
            <v>1.17</v>
          </cell>
          <cell r="G16">
            <v>1.22</v>
          </cell>
          <cell r="H16">
            <v>1.23</v>
          </cell>
          <cell r="J16">
            <v>1.25</v>
          </cell>
        </row>
      </sheetData>
      <sheetData sheetId="1">
        <row r="169">
          <cell r="S169">
            <v>2.2400000000000002</v>
          </cell>
          <cell r="V169">
            <v>2.2400000000000002</v>
          </cell>
        </row>
        <row r="170">
          <cell r="S170">
            <v>3.83</v>
          </cell>
          <cell r="V170">
            <v>4.0999999999999996</v>
          </cell>
        </row>
        <row r="171">
          <cell r="S171">
            <v>3.99</v>
          </cell>
          <cell r="V171">
            <v>3.99</v>
          </cell>
        </row>
        <row r="172">
          <cell r="S172">
            <v>3.83</v>
          </cell>
          <cell r="V172">
            <v>3.83</v>
          </cell>
        </row>
        <row r="173">
          <cell r="S173">
            <v>3.83</v>
          </cell>
          <cell r="V173">
            <v>3.83</v>
          </cell>
        </row>
        <row r="174">
          <cell r="S174">
            <v>3.48</v>
          </cell>
          <cell r="V174">
            <v>3.48</v>
          </cell>
        </row>
        <row r="175">
          <cell r="S175">
            <v>3.52</v>
          </cell>
          <cell r="V175">
            <v>4.51</v>
          </cell>
        </row>
        <row r="176">
          <cell r="S176">
            <v>2.98</v>
          </cell>
          <cell r="V176">
            <v>3.83</v>
          </cell>
        </row>
        <row r="177">
          <cell r="S177">
            <v>3.32</v>
          </cell>
          <cell r="V177">
            <v>3.32</v>
          </cell>
        </row>
        <row r="178">
          <cell r="S178">
            <v>3.48</v>
          </cell>
          <cell r="V178">
            <v>3.48</v>
          </cell>
        </row>
        <row r="179">
          <cell r="S179">
            <v>3.48</v>
          </cell>
          <cell r="V179">
            <v>3.48</v>
          </cell>
        </row>
        <row r="180">
          <cell r="S180">
            <v>3.62</v>
          </cell>
          <cell r="V180">
            <v>3.62</v>
          </cell>
        </row>
        <row r="181">
          <cell r="S181">
            <v>2.82</v>
          </cell>
          <cell r="V181">
            <v>3.62</v>
          </cell>
        </row>
        <row r="182">
          <cell r="S182">
            <v>3.48</v>
          </cell>
          <cell r="V182">
            <v>3.48</v>
          </cell>
        </row>
        <row r="183">
          <cell r="S183">
            <v>3.48</v>
          </cell>
          <cell r="V183">
            <v>3.48</v>
          </cell>
        </row>
        <row r="184">
          <cell r="S184">
            <v>3.48</v>
          </cell>
          <cell r="V184">
            <v>3.48</v>
          </cell>
        </row>
        <row r="185">
          <cell r="S185">
            <v>3.41</v>
          </cell>
          <cell r="V185">
            <v>3.41</v>
          </cell>
        </row>
        <row r="186">
          <cell r="S186">
            <v>3.25</v>
          </cell>
          <cell r="V186">
            <v>3.25</v>
          </cell>
        </row>
        <row r="187">
          <cell r="S187">
            <v>3.41</v>
          </cell>
          <cell r="V187">
            <v>3.41</v>
          </cell>
        </row>
        <row r="188">
          <cell r="S188">
            <v>2.71</v>
          </cell>
          <cell r="V188">
            <v>3.48</v>
          </cell>
        </row>
        <row r="189">
          <cell r="S189">
            <v>2.71</v>
          </cell>
          <cell r="V189">
            <v>3.48</v>
          </cell>
        </row>
        <row r="190">
          <cell r="S190">
            <v>2.71</v>
          </cell>
          <cell r="V190">
            <v>3.48</v>
          </cell>
        </row>
        <row r="191">
          <cell r="S191">
            <v>2.58</v>
          </cell>
          <cell r="V191">
            <v>3.32</v>
          </cell>
        </row>
        <row r="192">
          <cell r="S192">
            <v>2.58</v>
          </cell>
          <cell r="V192">
            <v>3.25</v>
          </cell>
        </row>
        <row r="193">
          <cell r="S193">
            <v>2.79</v>
          </cell>
          <cell r="V193">
            <v>3.59</v>
          </cell>
        </row>
        <row r="194">
          <cell r="S194">
            <v>2.71</v>
          </cell>
          <cell r="V194">
            <v>3.48</v>
          </cell>
        </row>
        <row r="195">
          <cell r="S195">
            <v>1.82</v>
          </cell>
          <cell r="V195">
            <v>1.82</v>
          </cell>
        </row>
        <row r="196">
          <cell r="S196">
            <v>1.82</v>
          </cell>
          <cell r="V196">
            <v>1.82</v>
          </cell>
        </row>
        <row r="197">
          <cell r="S197">
            <v>1.82</v>
          </cell>
          <cell r="V197">
            <v>1.82</v>
          </cell>
        </row>
        <row r="198">
          <cell r="S198">
            <v>1.82</v>
          </cell>
          <cell r="V198">
            <v>1.82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ja Suzić" refreshedDate="43353.437409722224" createdVersion="6" refreshedVersion="6" minRefreshableVersion="3" recordCount="168">
  <cacheSource type="worksheet">
    <worksheetSource ref="A1:AH1048576" sheet="Радна места"/>
  </cacheSource>
  <cacheFields count="34">
    <cacheField name="Шифра старог р.м." numFmtId="0">
      <sharedItems containsNonDate="0" containsString="0" containsBlank="1"/>
    </cacheField>
    <cacheField name="Назив радног места (стари)" numFmtId="0">
      <sharedItems containsNonDate="0" containsString="0" containsBlank="1"/>
    </cacheField>
    <cacheField name="Шифра р.м. према шифарнику" numFmtId="0">
      <sharedItems containsBlank="1"/>
    </cacheField>
    <cacheField name="Назив радног места (у Каталогу)" numFmtId="0">
      <sharedItems containsBlank="1" count="81">
        <s v="Андрагошки асистент - основе и средње школе"/>
        <s v="Васпитач"/>
        <s v="Дефектолог  - наставник са одељењским старешинством у посебним условима  "/>
        <s v="Дефектолог  - наставник у посебним условима"/>
        <s v="Дефектолог - васпитач"/>
        <s v="Дефектолог – наставник"/>
        <s v="Дефектолог наставник  у комбинованом одељењу од два разреда у посебним условима"/>
        <s v="Дефектолог наставник  у комбинованом одељењу од три разреда у посебним условима"/>
        <s v="Дефектолог наставник у комбинованом одељењу од четири разреда у посебним условима"/>
        <s v="Дефектолог-наставник са одељенским старешинством у целодневној настави у посебним условима"/>
        <s v="Дефектолог-наставник у продуженом боравку у посебним условима"/>
        <s v="Дефектолог-наставник у целодневној настави у посебним условима"/>
        <s v="Координатор за образовање одраслих - основе и средње школе"/>
        <s v="Корепетитор"/>
        <s v="Медицинска сестра - васпитач"/>
        <s v="Медицинска сестра у посебним условима"/>
        <s v="Медицински техничар  у посебним условима"/>
        <s v="Медицински техничар неговатељ"/>
        <s v="Наставник играчких предмета у балетској школи"/>
        <s v="Наставник играчких предмета у балетској школи са одељењским старешинством"/>
        <s v="Наставник практичне наставе"/>
        <s v="Наставник практичне наставе са одељењским старешинством"/>
        <s v="Наставник практичне наставе са одељењским старешинством у посебним условима"/>
        <s v="Наставник практичне наставе у посебним условима"/>
        <s v="Наставник предметне двојезичне наставе"/>
        <s v="Наставник предметне двојезичне наставе са одељењским старешинством"/>
        <s v="Наставник предметне наставе"/>
        <s v="Наставник предметне наставе са одељењским старешинством"/>
        <s v="Наставник предметне наставе са одељењским старешинством у   посебним условима"/>
        <s v="Наставник предметне наставе у посебним условима"/>
        <s v="Наставник разредне наставе"/>
        <s v="Наставник разредне наставе у посебним условима"/>
        <s v="Наставник страног језика који учествује у двојезичној настави / координатор двојезичне наставе"/>
        <s v="Наставник страног језика који учествује у двојезичној настави / координатор двојезичне наставе са одељењским старешинством"/>
        <s v="Наставник у комбинованом одељењу од два разреда"/>
        <s v="Наставник у комбинованом одељењу од два разреда у посебним условима"/>
        <s v="Наставник у комбинованом одељењу од три разреда"/>
        <s v="Наставник у комбинованом одељењу од три разреда у посебним условима"/>
        <s v="Наставник у комбинованом одељењу од четири разреда"/>
        <s v="Наставник у комбинованом одељењу од четири разреда у посебним условима"/>
        <s v="Наставник у продуженом боравку"/>
        <s v="Наставник у продуженом боравку у посебним условима"/>
        <s v="Наставник у целодневној настави"/>
        <s v="Наставник у целодневној настави са одељенским старешинством у посебним условима "/>
        <s v="Наставник у целодневној настави са одељењским старешинством"/>
        <s v="Наставник у целодневној настави у посебним условима "/>
        <s v="Наставник уметничких и стручних предмета у музичкој школи и одређених стручних предмета у стручној школи "/>
        <s v="Наставник уметничких и стручних предмета у музичкој школи и одређених стручних предмета у стручној школи са одељењским старешинством"/>
        <s v="Организатор практичне наставе и вежби"/>
        <s v="Организатор практичне наставе и вежби у посебним условима"/>
        <s v="Педагошки асистент - основе и средње школе"/>
        <s v="Помоћни наставник"/>
        <s v="Помоћни наставник у посебним условима"/>
        <s v="Сарадник - Медицинска сестра за превентивну здравствену заштиту и негу"/>
        <s v="Сарадник за израду дидактичких средстава и помагала за децу са сензомоторичким сметњама у посебним условима"/>
        <s v="Сарадник за исхрану нутрициониста"/>
        <s v="Сарадник за исхрану нутрициониста у посебним условима"/>
        <s v="Сарадник за унапређивање превентивне здравствене заштите "/>
        <s v="Секретар установе"/>
        <s v="Секретар установе у посебним условима"/>
        <s v="Стручни сарадник  андрагог"/>
        <s v="Стручни сарадник  андрагог у посебним условима"/>
        <s v="Стручни сарадник – библиотекар / нототекар / медијатекар"/>
        <s v="Стручни сарадник – библиотекар / нототекар / медијатекар у посебним условима"/>
        <s v="Стручни сарадник  педагог"/>
        <s v="Стручни сарадник - педагог за ликовно / музичко / физичко васпитање"/>
        <s v="Стручни сарадник  педагог у посебним условима"/>
        <s v="Стручни сарадник - социјални радник у посебним условима"/>
        <s v="Стручни сарадник / Сарадник - социјални радник"/>
        <s v="Стручни сарадник дефектолог / специјални едукатор и рехабилитатор"/>
        <s v="Стручни сарадник дефектолог / специјални едукатор и рехабилитатор у посебним условима"/>
        <s v="Стручни сарадник логопед"/>
        <s v="Стручни сарадник логопед у посебним условима"/>
        <s v="Стручни сарадник психолог"/>
        <s v="Стручни сарадник психолог у посебним условима"/>
        <s v="Штимер музичких инструмената"/>
        <m/>
        <s v="Дефектолог наставник у комбинованом одељењу од два разреда у посебним условима" u="1"/>
        <s v="Дефектолог наставник у комбинованом одељењу од три разреда у посебним условима" u="1"/>
        <s v="Дефектолог наставник  у комбинованом одељењу од четири разреда у посебним условима" u="1"/>
        <s v="Дефектолог наставник са у комбинованом одељењу од четири разреда у посебним условима" u="1"/>
      </sharedItems>
    </cacheField>
    <cacheField name="Степен стручне спреме" numFmtId="0">
      <sharedItems containsBlank="1" count="6">
        <s v="IV"/>
        <s v="VII"/>
        <s v="VI"/>
        <s v="V"/>
        <s v="III"/>
        <m/>
      </sharedItems>
    </cacheField>
    <cacheField name="Сектор" numFmtId="0">
      <sharedItems containsBlank="1"/>
    </cacheField>
    <cacheField name="Додатни коеф. 1" numFmtId="0">
      <sharedItems containsString="0" containsBlank="1" containsNumber="1" minValue="0.03" maxValue="0.1"/>
    </cacheField>
    <cacheField name="Додатни коеф. 2" numFmtId="0">
      <sharedItems containsString="0" containsBlank="1" containsNumber="1" minValue="0.03" maxValue="0.08"/>
    </cacheField>
    <cacheField name="Додатни коеф. 3" numFmtId="0">
      <sharedItems containsString="0" containsBlank="1" containsNumber="1" minValue="0.1" maxValue="0.1"/>
    </cacheField>
    <cacheField name="Стари основни коеф. MИН" numFmtId="0">
      <sharedItems containsString="0" containsBlank="1" containsNumber="1" minValue="9.85" maxValue="17.32"/>
    </cacheField>
    <cacheField name="Стари основни коеф. MАКС" numFmtId="0">
      <sharedItems containsString="0" containsBlank="1" containsNumber="1" minValue="9.85" maxValue="17.32"/>
    </cacheField>
    <cacheField name="Основни + додатни коеф МИН" numFmtId="0">
      <sharedItems containsString="0" containsBlank="1" containsNumber="1" minValue="9.85" maxValue="18.878799999999998"/>
    </cacheField>
    <cacheField name="Основни + додатни коеф МАКС" numFmtId="0">
      <sharedItems containsString="0" containsBlank="1" containsNumber="1" minValue="9.85" maxValue="20.610799999999998"/>
    </cacheField>
    <cacheField name="Основица" numFmtId="0">
      <sharedItems containsString="0" containsBlank="1" containsNumber="1" minValue="2871.8" maxValue="2871.8"/>
    </cacheField>
    <cacheField name="Стара плата МИН" numFmtId="0">
      <sharedItems containsString="0" containsBlank="1" containsNumber="1" minValue="0" maxValue="54216.137839999996"/>
    </cacheField>
    <cacheField name="Стара плата МАКС" numFmtId="0">
      <sharedItems containsBlank="1" containsMixedTypes="1" containsNumber="1" minValue="28287.23" maxValue="59190.095439999997"/>
    </cacheField>
    <cacheField name="Стандардизовани стари коеф. МИН" numFmtId="0">
      <sharedItems containsString="0" containsBlank="1" containsNumber="1" minValue="10.040367721440361" maxValue="19.243664379647541"/>
    </cacheField>
    <cacheField name="Стандардизовани стари коеф. МАКС" numFmtId="0">
      <sharedItems containsString="0" containsBlank="1" containsNumber="1" minValue="10.040367721440361" maxValue="21.00913817594548"/>
    </cacheField>
    <cacheField name="Прерачунати коеф. Мин" numFmtId="0">
      <sharedItems containsString="0" containsBlank="1" containsNumber="1" minValue="0" maxValue="3.79"/>
    </cacheField>
    <cacheField name="Прерачуната пл.група МИН" numFmtId="0">
      <sharedItems containsBlank="1"/>
    </cacheField>
    <cacheField name="Прерачунати пл.разред МИН" numFmtId="0">
      <sharedItems containsBlank="1" containsMixedTypes="1" containsNumber="1" containsInteger="1" minValue="1" maxValue="3"/>
    </cacheField>
    <cacheField name="Прерачунати коеф. МАКС" numFmtId="0">
      <sharedItems containsString="0" containsBlank="1" containsNumber="1" minValue="0" maxValue="4.1399999999999997"/>
    </cacheField>
    <cacheField name="Прерачуната пл.група МАКС" numFmtId="0">
      <sharedItems containsBlank="1"/>
    </cacheField>
    <cacheField name="Прерачунати пл.разред МАКС" numFmtId="0">
      <sharedItems containsBlank="1" containsMixedTypes="1" containsNumber="1" containsInteger="1" minValue="1" maxValue="2"/>
    </cacheField>
    <cacheField name="Мин коеф. за пл групу" numFmtId="0">
      <sharedItems containsString="0" containsBlank="1" containsNumber="1" minValue="2.1" maxValue="4.13"/>
    </cacheField>
    <cacheField name="Макс коеф. за пл групу" numFmtId="0">
      <sharedItems containsString="0" containsBlank="1" containsNumber="1" minValue="2.16" maxValue="4.41"/>
    </cacheField>
    <cacheField name="Предложена пл. група" numFmtId="0">
      <sharedItems containsBlank="1"/>
    </cacheField>
    <cacheField name="Предложени пл. разред" numFmtId="0">
      <sharedItems containsString="0" containsBlank="1" containsNumber="1" containsInteger="1" minValue="1" maxValue="3"/>
    </cacheField>
    <cacheField name="Предложени коеф." numFmtId="0">
      <sharedItems containsString="0" containsBlank="1" containsNumber="1" minValue="2.1" maxValue="4.2300000000000004"/>
    </cacheField>
    <cacheField name="Промена у новом систему" numFmtId="0">
      <sharedItems containsBlank="1"/>
    </cacheField>
    <cacheField name="% промена нови vs стари мин коеф" numFmtId="0">
      <sharedItems containsBlank="1" containsMixedTypes="1" containsNumber="1" minValue="-6.7567567567567623" maxValue="85.046728971962608"/>
    </cacheField>
    <cacheField name="% промена нови vs стари макс коеф" numFmtId="0">
      <sharedItems containsBlank="1" containsMixedTypes="1" containsNumber="1" minValue="-0.14197530864197541" maxValue="0.23214285714285693"/>
    </cacheField>
    <cacheField name="Број запослених" numFmtId="0">
      <sharedItems containsString="0" containsBlank="1" containsNumber="1" minValue="0" maxValue="20775.099999999999"/>
    </cacheField>
    <cacheField name="Novi koef" numFmtId="0">
      <sharedItems containsBlank="1" containsMixedTypes="1" containsNumber="1" minValue="2.6545054945054942" maxValue="3.66533532041728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m/>
    <m/>
    <s v="П023200"/>
    <x v="0"/>
    <x v="0"/>
    <s v="Просвета - предшколско, основно и средње"/>
    <m/>
    <m/>
    <m/>
    <n v="11.15"/>
    <n v="11.15"/>
    <n v="11.15"/>
    <n v="11.15"/>
    <n v="2871.8"/>
    <n v="32020.570000000003"/>
    <n v="32020.570000000003"/>
    <n v="11.365492395336044"/>
    <n v="11.365492395336044"/>
    <n v="2.2400000000000002"/>
    <s v="V"/>
    <s v="2"/>
    <n v="2.2400000000000002"/>
    <s v="V"/>
    <s v="2"/>
    <n v="2.2400000000000002"/>
    <n v="2.36"/>
    <s v="V"/>
    <n v="2"/>
    <n v="2.2999999999999998"/>
    <s v="ISTI"/>
    <n v="2.6785714285714106"/>
    <n v="2.6785714285714107E-2"/>
    <n v="52.34"/>
    <m/>
  </r>
  <r>
    <m/>
    <m/>
    <s v="П020100-7"/>
    <x v="1"/>
    <x v="1"/>
    <s v="Просвета - предшколско, основно и средње"/>
    <n v="0.03"/>
    <m/>
    <m/>
    <n v="17.32"/>
    <n v="17.32"/>
    <n v="17.839600000000001"/>
    <n v="17.839600000000001"/>
    <n v="2871.8"/>
    <n v="51231.763280000006"/>
    <n v="51231.763280000006"/>
    <n v="18.184380101868779"/>
    <n v="18.184380101868779"/>
    <n v="3.59"/>
    <s v="VIII"/>
    <s v="2"/>
    <n v="3.59"/>
    <s v="VIII"/>
    <s v="2"/>
    <n v="3.84"/>
    <n v="3.96"/>
    <s v="VIII"/>
    <n v="3"/>
    <n v="3.84"/>
    <s v="RAST"/>
    <n v="6.9637883008356551"/>
    <n v="6.9637883008356549E-2"/>
    <m/>
    <m/>
  </r>
  <r>
    <m/>
    <m/>
    <s v="П020100-6"/>
    <x v="1"/>
    <x v="2"/>
    <s v="Просвета - предшколско, основно и средње"/>
    <n v="0.03"/>
    <m/>
    <m/>
    <n v="14.88"/>
    <n v="14.88"/>
    <n v="15.326400000000001"/>
    <n v="15.326400000000001"/>
    <n v="2871.8"/>
    <n v="44014.355520000005"/>
    <n v="44014.355520000005"/>
    <n v="15.622608309226758"/>
    <n v="15.622608309226758"/>
    <n v="3.08"/>
    <s v="VII"/>
    <s v="1"/>
    <n v="3.08"/>
    <s v="VII"/>
    <s v="1"/>
    <n v="3.12"/>
    <n v="3.33"/>
    <s v="VII"/>
    <n v="2"/>
    <n v="3.31"/>
    <s v="RAST"/>
    <n v="7.4675324675324672"/>
    <n v="7.4675324675324672E-2"/>
    <m/>
    <n v="3.2990300230946881"/>
  </r>
  <r>
    <m/>
    <m/>
    <s v="П020100-4"/>
    <x v="1"/>
    <x v="0"/>
    <s v="Просвета - предшколско, основно и средње"/>
    <n v="0.03"/>
    <m/>
    <m/>
    <n v="13.42"/>
    <n v="13.42"/>
    <n v="13.8226"/>
    <n v="13.8226"/>
    <n v="2871.8"/>
    <n v="39695.742680000003"/>
    <n v="39695.742680000003"/>
    <n v="14.089744859531121"/>
    <n v="14.089744859531121"/>
    <n v="2.78"/>
    <s v="VI"/>
    <s v="3"/>
    <n v="2.78"/>
    <s v="VI"/>
    <s v="3"/>
    <n v="2.76"/>
    <n v="2.84"/>
    <s v="VI"/>
    <n v="3"/>
    <n v="2.76"/>
    <s v="ISTI"/>
    <n v="-0.71942446043165542"/>
    <n v="-7.1942446043165541E-3"/>
    <n v="13981"/>
    <n v="2.985228494623656"/>
  </r>
  <r>
    <m/>
    <m/>
    <s v="П020706-7"/>
    <x v="2"/>
    <x v="1"/>
    <s v="Просвета - предшколско, основно и средње"/>
    <n v="0.04"/>
    <m/>
    <n v="0.1"/>
    <n v="17.32"/>
    <n v="17.32"/>
    <n v="18.012799999999999"/>
    <n v="19.744799999999998"/>
    <n v="2871.8"/>
    <n v="51729.159039999999"/>
    <n v="56703.11664"/>
    <n v="18.360927481498571"/>
    <n v="20.126401277796511"/>
    <n v="3.62"/>
    <s v="VIII"/>
    <s v="2"/>
    <n v="3.97"/>
    <s v="IX"/>
    <s v="1"/>
    <n v="3.86"/>
    <n v="4.12"/>
    <s v="IX"/>
    <n v="1"/>
    <n v="4.07"/>
    <s v="ISTI"/>
    <n v="12.430939226519341"/>
    <n v="2.5188916876574329E-2"/>
    <n v="335.69"/>
    <m/>
  </r>
  <r>
    <m/>
    <m/>
    <s v="П020706-6"/>
    <x v="2"/>
    <x v="2"/>
    <s v="Просвета - предшколско, основно и средње"/>
    <n v="0.04"/>
    <m/>
    <n v="0.1"/>
    <n v="14.88"/>
    <n v="14.88"/>
    <n v="15.475200000000001"/>
    <n v="16.963200000000001"/>
    <n v="2871.8"/>
    <n v="44441.679360000009"/>
    <n v="48714.917760000004"/>
    <n v="15.774284118054204"/>
    <n v="17.291042206328644"/>
    <n v="3.11"/>
    <s v="VII"/>
    <s v="1"/>
    <n v="3.41"/>
    <s v="VIII"/>
    <s v="1"/>
    <n v="3.34"/>
    <n v="3.45"/>
    <s v="VII"/>
    <n v="3"/>
    <n v="3.45"/>
    <s v="ISTI"/>
    <n v="10.932475884244383"/>
    <n v="1.1730205278592386E-2"/>
    <n v="16.78"/>
    <n v="3.4966281755196311"/>
  </r>
  <r>
    <m/>
    <m/>
    <s v="П020706-4"/>
    <x v="2"/>
    <x v="0"/>
    <s v="Просвета - предшколско, основно и средње"/>
    <n v="0.04"/>
    <m/>
    <n v="0.1"/>
    <n v="13.42"/>
    <n v="13.42"/>
    <n v="13.956799999999999"/>
    <n v="15.2988"/>
    <n v="2871.8"/>
    <n v="40081.13824"/>
    <n v="43935.093840000001"/>
    <n v="14.226538498944043"/>
    <n v="15.594474893073279"/>
    <n v="2.8"/>
    <s v="VI"/>
    <s v="3"/>
    <n v="3.07"/>
    <s v="VII"/>
    <s v="1"/>
    <n v="2.76"/>
    <n v="2.84"/>
    <s v="VI"/>
    <n v="3"/>
    <n v="2.84"/>
    <s v="ISTI"/>
    <n v="1.4285714285714299"/>
    <n v="-7.4918566775244291E-2"/>
    <n v="0.1"/>
    <n v="3.1114919354838713"/>
  </r>
  <r>
    <m/>
    <m/>
    <s v="П020702-7"/>
    <x v="3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6"/>
    <s v="RAST"/>
    <n v="13.793103448275861"/>
    <n v="3.3942558746736261E-2"/>
    <n v="338.91"/>
    <m/>
  </r>
  <r>
    <m/>
    <m/>
    <s v="П020702-6"/>
    <x v="3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34"/>
    <n v="3.45"/>
    <s v="VII"/>
    <n v="3"/>
    <n v="3.34"/>
    <s v="RAST"/>
    <n v="11.705685618729083"/>
    <n v="1.5197568389057697E-2"/>
    <n v="30.65"/>
    <n v="3.4021247113163975"/>
  </r>
  <r>
    <m/>
    <m/>
    <s v="П020702-4"/>
    <x v="3"/>
    <x v="0"/>
    <s v="Просвета - предшколско, основно и средње"/>
    <m/>
    <m/>
    <n v="0.1"/>
    <n v="13.42"/>
    <n v="13.42"/>
    <n v="13.42"/>
    <n v="14.762"/>
    <n v="2871.8"/>
    <n v="38539.556000000004"/>
    <n v="42393.511600000005"/>
    <n v="13.679363941292351"/>
    <n v="15.047300335421587"/>
    <n v="2.7"/>
    <s v="VI"/>
    <s v="2"/>
    <n v="2.97"/>
    <s v="VII"/>
    <s v="1"/>
    <n v="2.76"/>
    <n v="2.84"/>
    <s v="VI"/>
    <n v="3"/>
    <n v="2.78"/>
    <s v="ISTI"/>
    <n v="2.962962962962949"/>
    <n v="-6.3973063973064098E-2"/>
    <n v="6.4"/>
    <n v="3.0122849462365591"/>
  </r>
  <r>
    <m/>
    <m/>
    <s v="П020201-7"/>
    <x v="4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m/>
    <m/>
  </r>
  <r>
    <m/>
    <m/>
    <s v="П020201-6"/>
    <x v="4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102"/>
    <n v="3.2990300230946885"/>
  </r>
  <r>
    <m/>
    <m/>
    <s v="П020701-7"/>
    <x v="5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84"/>
    <s v="RAST"/>
    <n v="10.344827586206893"/>
    <n v="2.6109660574411974E-3"/>
    <n v="51.17"/>
    <m/>
  </r>
  <r>
    <m/>
    <m/>
    <s v="П020701-6"/>
    <x v="5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12"/>
    <n v="3.33"/>
    <s v="VII"/>
    <n v="2"/>
    <n v="3.31"/>
    <s v="ISTI"/>
    <n v="10.70234113712374"/>
    <n v="6.0790273556231055E-3"/>
    <n v="6.43"/>
    <n v="3.2990300230946885"/>
  </r>
  <r>
    <m/>
    <m/>
    <s v="П020701-4"/>
    <x v="5"/>
    <x v="0"/>
    <s v="Просвета - предшколско, основно и средње"/>
    <m/>
    <m/>
    <n v="0.1"/>
    <n v="13.42"/>
    <n v="13.42"/>
    <n v="13.42"/>
    <n v="14.762"/>
    <n v="2871.8"/>
    <n v="38539.556000000004"/>
    <n v="42393.511600000005"/>
    <n v="13.679363941292351"/>
    <n v="15.047300335421587"/>
    <n v="2.7"/>
    <s v="VI"/>
    <s v="2"/>
    <n v="2.97"/>
    <s v="VII"/>
    <s v="1"/>
    <n v="2.76"/>
    <n v="2.84"/>
    <s v="VI"/>
    <n v="3"/>
    <n v="2.76"/>
    <s v="ISTI"/>
    <n v="2.2222222222222077"/>
    <n v="-7.0707070707070843E-2"/>
    <n v="0.74"/>
    <n v="2.985228494623656"/>
  </r>
  <r>
    <m/>
    <m/>
    <s v="П020703-7"/>
    <x v="6"/>
    <x v="1"/>
    <s v="Просвета - предшколско, основно и средње"/>
    <n v="0.04"/>
    <n v="0.03"/>
    <n v="0.1"/>
    <n v="17.32"/>
    <n v="17.32"/>
    <n v="18.532399999999999"/>
    <n v="20.264399999999998"/>
    <n v="2871.8"/>
    <n v="53221.346320000004"/>
    <n v="58195.303919999998"/>
    <n v="18.890569620387954"/>
    <n v="20.656043416685893"/>
    <n v="3.72"/>
    <s v="VIII"/>
    <s v="2"/>
    <n v="4.07"/>
    <s v="IX"/>
    <s v="1"/>
    <n v="3.86"/>
    <n v="4.12"/>
    <s v="IX"/>
    <n v="1"/>
    <n v="4.05"/>
    <s v="ISTI"/>
    <n v="8.8709677419354733"/>
    <n v="-4.9140049140050275E-3"/>
    <n v="49.44"/>
    <m/>
  </r>
  <r>
    <m/>
    <m/>
    <s v="П020703-4"/>
    <x v="6"/>
    <x v="0"/>
    <s v="Просвета - предшколско, основно и средње"/>
    <n v="0.04"/>
    <n v="0.03"/>
    <n v="0.1"/>
    <n v="13.42"/>
    <n v="13.42"/>
    <n v="14.359399999999999"/>
    <n v="15.7014"/>
    <n v="2871.8"/>
    <n v="41237.324919999999"/>
    <n v="45091.28052"/>
    <n v="14.636919417182813"/>
    <n v="16.004855811312048"/>
    <n v="2.89"/>
    <s v="VII"/>
    <n v="1"/>
    <n v="3.16"/>
    <s v="VII"/>
    <s v="2"/>
    <n v="2.76"/>
    <n v="2.84"/>
    <s v="VI"/>
    <n v="3"/>
    <n v="2.82"/>
    <s v="PAD"/>
    <n v="-2.4221453287197328"/>
    <n v="-0.10759493670886085"/>
    <n v="0.5"/>
    <n v="3.1380484988452659"/>
  </r>
  <r>
    <m/>
    <m/>
    <s v="П020704-6"/>
    <x v="7"/>
    <x v="2"/>
    <s v="Просвета - предшколско, основно и средње"/>
    <n v="0.04"/>
    <n v="0.04"/>
    <n v="0.1"/>
    <n v="14.88"/>
    <n v="14.88"/>
    <n v="16.070399999999999"/>
    <n v="17.558399999999999"/>
    <n v="2871.8"/>
    <n v="46150.974719999998"/>
    <n v="50424.21312"/>
    <n v="16.380987353363977"/>
    <n v="17.897745441638421"/>
    <n v="3.23"/>
    <s v="VII"/>
    <s v="2"/>
    <n v="3.53"/>
    <s v="VIII"/>
    <s v="1"/>
    <n v="3.34"/>
    <n v="3.45"/>
    <s v="VII"/>
    <n v="3"/>
    <n v="3.41"/>
    <s v="ISTI"/>
    <n v="5.5727554179566612"/>
    <n v="-3.3994334277620303E-2"/>
    <n v="0.28000000000000003"/>
    <n v="3.153520577782873"/>
  </r>
  <r>
    <m/>
    <m/>
    <s v="П020704-4"/>
    <x v="7"/>
    <x v="0"/>
    <s v="Просвета - предшколско, основно и средње"/>
    <n v="0.04"/>
    <n v="0.04"/>
    <n v="0.1"/>
    <n v="13.42"/>
    <n v="13.42"/>
    <n v="14.493599999999999"/>
    <n v="15.835599999999999"/>
    <n v="2871.8"/>
    <n v="41622.720479999996"/>
    <n v="45476.676080000005"/>
    <n v="14.773713056595737"/>
    <n v="16.141649450724973"/>
    <n v="2.91"/>
    <s v="VII"/>
    <n v="1"/>
    <n v="3.18"/>
    <s v="VII"/>
    <s v="2"/>
    <n v="2.76"/>
    <n v="2.84"/>
    <s v="VI"/>
    <n v="3"/>
    <n v="2.83"/>
    <s v="PAD"/>
    <n v="-2.7491408934707926"/>
    <n v="-0.11006289308176102"/>
    <n v="0"/>
    <n v="3.0754166666666674"/>
  </r>
  <r>
    <m/>
    <m/>
    <s v="П020705-4"/>
    <x v="8"/>
    <x v="0"/>
    <s v="Просвета - предшколско, основно и средње"/>
    <n v="0.04"/>
    <n v="0.05"/>
    <n v="0.1"/>
    <n v="13.42"/>
    <n v="13.42"/>
    <n v="14.627799999999999"/>
    <n v="15.969799999999999"/>
    <n v="2871.8"/>
    <n v="42008.116040000001"/>
    <n v="45862.071640000002"/>
    <n v="14.910506696008662"/>
    <n v="16.278443090137898"/>
    <n v="2.94"/>
    <s v="VII"/>
    <s v="1"/>
    <n v="3.21"/>
    <s v="VII"/>
    <s v="2"/>
    <n v="2.76"/>
    <n v="2.84"/>
    <s v="VI"/>
    <n v="3"/>
    <n v="2.84"/>
    <s v="PAD"/>
    <n v="-3.40136054421769"/>
    <n v="-0.1152647975077882"/>
    <n v="0"/>
    <n v="2.8539830508474577"/>
  </r>
  <r>
    <m/>
    <m/>
    <s v="П020703-7"/>
    <x v="8"/>
    <x v="1"/>
    <s v="Просвета - предшколско, основно и средње"/>
    <n v="0.04"/>
    <n v="0.05"/>
    <n v="0.1"/>
    <n v="17.32"/>
    <n v="17.32"/>
    <n v="18.878799999999998"/>
    <n v="20.610799999999998"/>
    <n v="2871.8"/>
    <n v="54216.137839999996"/>
    <n v="59190.095439999997"/>
    <n v="19.243664379647541"/>
    <n v="21.00913817594548"/>
    <n v="3.79"/>
    <s v="VIII"/>
    <s v="2"/>
    <n v="4.1399999999999997"/>
    <s v="IX"/>
    <s v="2"/>
    <n v="4.13"/>
    <n v="4.41"/>
    <s v="IX"/>
    <n v="2"/>
    <n v="4.1500000000000004"/>
    <s v="ISTI"/>
    <n v="9.4986807387862893"/>
    <n v="2.415458937198231E-3"/>
    <n v="11.7"/>
    <n v="3.6653353204172876"/>
  </r>
  <r>
    <m/>
    <m/>
    <s v="П020704-6"/>
    <x v="6"/>
    <x v="2"/>
    <s v="Просвета - предшколско, основно и средње"/>
    <n v="0.04"/>
    <n v="0.03"/>
    <n v="0.1"/>
    <n v="14.88"/>
    <n v="14.88"/>
    <n v="15.921600000000002"/>
    <n v="17.409600000000001"/>
    <n v="2871.8"/>
    <n v="45723.650880000008"/>
    <n v="49996.889280000003"/>
    <n v="16.229311544536536"/>
    <n v="17.746069632810975"/>
    <n v="3.2"/>
    <s v="VII"/>
    <s v="2"/>
    <n v="3.5"/>
    <s v="VIII"/>
    <s v="1"/>
    <n v="3.34"/>
    <n v="3.45"/>
    <s v="VII"/>
    <n v="3"/>
    <n v="3.39"/>
    <s v="ISTI"/>
    <n v="5.9374999999999982"/>
    <n v="-3.1428571428571396E-2"/>
    <n v="0.45"/>
    <m/>
  </r>
  <r>
    <m/>
    <m/>
    <s v="П020705-7"/>
    <x v="7"/>
    <x v="1"/>
    <s v="Просвета - предшколско, основно и средње"/>
    <n v="0.04"/>
    <n v="0.04"/>
    <n v="0.1"/>
    <n v="17.32"/>
    <n v="17.32"/>
    <n v="18.705599999999997"/>
    <n v="20.437599999999996"/>
    <n v="2871.8"/>
    <n v="53718.742079999996"/>
    <n v="58692.699679999991"/>
    <n v="19.067117000017745"/>
    <n v="20.832590796315685"/>
    <n v="3.76"/>
    <s v="VIII"/>
    <s v="2"/>
    <n v="4.1100000000000003"/>
    <s v="IX"/>
    <s v="1"/>
    <n v="4.13"/>
    <n v="4.41"/>
    <s v="IX"/>
    <n v="2"/>
    <n v="4.09"/>
    <s v="RAST"/>
    <n v="8.7765957446808542"/>
    <n v="-4.8661800486619125E-3"/>
    <n v="26.2"/>
    <m/>
  </r>
  <r>
    <m/>
    <m/>
    <s v="П020707-6"/>
    <x v="8"/>
    <x v="2"/>
    <s v="Просвета - предшколско, основно и средње"/>
    <n v="0.04"/>
    <n v="0.05"/>
    <n v="0.1"/>
    <n v="14.88"/>
    <n v="14.88"/>
    <n v="16.219200000000001"/>
    <n v="17.7072"/>
    <n v="2871.8"/>
    <n v="46578.298560000003"/>
    <n v="50851.536960000005"/>
    <n v="16.532663162191422"/>
    <n v="18.049421250465866"/>
    <n v="3.26"/>
    <s v="VII"/>
    <s v="2"/>
    <n v="3.56"/>
    <s v="VIII"/>
    <s v="1"/>
    <n v="3.34"/>
    <n v="3.45"/>
    <s v="VII"/>
    <n v="3"/>
    <n v="3.43"/>
    <s v="ISTI"/>
    <n v="5.2147239263803797"/>
    <n v="-3.6516853932584241E-2"/>
    <n v="1"/>
    <m/>
  </r>
  <r>
    <m/>
    <m/>
    <s v="П020705-7"/>
    <x v="9"/>
    <x v="1"/>
    <s v="Просвета - предшколско, основно и средње"/>
    <m/>
    <m/>
    <m/>
    <m/>
    <m/>
    <m/>
    <m/>
    <m/>
    <n v="0"/>
    <s v=""/>
    <m/>
    <m/>
    <n v="3.62"/>
    <s v="VIII"/>
    <n v="2"/>
    <n v="3.97"/>
    <s v="IX"/>
    <n v="1"/>
    <n v="3.86"/>
    <n v="4.12"/>
    <s v="IX"/>
    <n v="1"/>
    <n v="4.07"/>
    <s v="ISTI"/>
    <n v="12.430939226519341"/>
    <n v="2.5188916876574329E-2"/>
    <m/>
    <e v="#VALUE!"/>
  </r>
  <r>
    <m/>
    <m/>
    <s v="П020708-6"/>
    <x v="9"/>
    <x v="2"/>
    <s v="Просвета - предшколско, основно и средње"/>
    <m/>
    <m/>
    <m/>
    <m/>
    <m/>
    <m/>
    <m/>
    <m/>
    <n v="0"/>
    <s v=""/>
    <m/>
    <m/>
    <n v="3.11"/>
    <s v="VII"/>
    <n v="1"/>
    <n v="3.41"/>
    <s v="VIII"/>
    <n v="1"/>
    <n v="3.34"/>
    <n v="3.45"/>
    <s v="VII"/>
    <n v="3"/>
    <n v="3.45"/>
    <s v="ISTI"/>
    <n v="10.932475884244383"/>
    <n v="1.1730205278592386E-2"/>
    <m/>
    <m/>
  </r>
  <r>
    <m/>
    <m/>
    <s v="П020708-4"/>
    <x v="9"/>
    <x v="0"/>
    <s v="Просвета - предшколско, основно и средње"/>
    <m/>
    <m/>
    <m/>
    <m/>
    <m/>
    <m/>
    <m/>
    <m/>
    <n v="0"/>
    <s v=""/>
    <m/>
    <m/>
    <n v="2.8"/>
    <s v="VI"/>
    <n v="3"/>
    <n v="3.07"/>
    <s v="VII"/>
    <n v="1"/>
    <n v="2.76"/>
    <n v="2.84"/>
    <s v="VI"/>
    <n v="3"/>
    <n v="2.84"/>
    <s v="ISTI"/>
    <n v="1.4285714285714299"/>
    <n v="-7.4918566775244291E-2"/>
    <m/>
    <e v="#VALUE!"/>
  </r>
  <r>
    <m/>
    <m/>
    <s v="П020708-7"/>
    <x v="10"/>
    <x v="1"/>
    <s v="Просвета - предшколско, основно и средње"/>
    <m/>
    <m/>
    <m/>
    <m/>
    <m/>
    <m/>
    <m/>
    <m/>
    <n v="0"/>
    <s v=""/>
    <m/>
    <m/>
    <n v="3.48"/>
    <s v="VIII"/>
    <n v="1"/>
    <n v="3.83"/>
    <s v="VIII"/>
    <n v="2"/>
    <n v="3.84"/>
    <n v="3.96"/>
    <s v="VIII"/>
    <n v="3"/>
    <n v="3.9"/>
    <s v="RAST"/>
    <n v="12.068965517241377"/>
    <n v="1.8276762402088732E-2"/>
    <m/>
    <e v="#VALUE!"/>
  </r>
  <r>
    <m/>
    <m/>
    <s v="П020709-6"/>
    <x v="10"/>
    <x v="2"/>
    <s v="Просвета - предшколско, основно и средње"/>
    <m/>
    <m/>
    <m/>
    <m/>
    <m/>
    <m/>
    <m/>
    <m/>
    <n v="0"/>
    <s v=""/>
    <m/>
    <m/>
    <n v="2.99"/>
    <s v="VII"/>
    <n v="1"/>
    <n v="3.29"/>
    <s v="VII"/>
    <n v="2"/>
    <n v="3.12"/>
    <n v="3.33"/>
    <s v="VII"/>
    <n v="2"/>
    <n v="3.33"/>
    <s v="ISTI"/>
    <n v="11.371237458193974"/>
    <n v="1.2158054711246211E-2"/>
    <m/>
    <m/>
  </r>
  <r>
    <m/>
    <m/>
    <s v="П020709-4"/>
    <x v="10"/>
    <x v="0"/>
    <s v="Просвета - предшколско, основно и средње"/>
    <m/>
    <m/>
    <m/>
    <m/>
    <m/>
    <m/>
    <m/>
    <m/>
    <n v="0"/>
    <s v=""/>
    <m/>
    <m/>
    <n v="2.7"/>
    <s v="VI"/>
    <n v="2"/>
    <n v="2.97"/>
    <s v="VII"/>
    <n v="1"/>
    <n v="2.59"/>
    <n v="2.75"/>
    <s v="VI"/>
    <n v="2"/>
    <n v="2.75"/>
    <s v="ISTI"/>
    <n v="1.8518518518518452"/>
    <n v="-7.4074074074074139E-2"/>
    <m/>
    <e v="#VALUE!"/>
  </r>
  <r>
    <m/>
    <m/>
    <s v="П020709-7"/>
    <x v="11"/>
    <x v="1"/>
    <s v="Просвета - предшколско, основно и средње"/>
    <m/>
    <m/>
    <m/>
    <m/>
    <m/>
    <m/>
    <m/>
    <m/>
    <m/>
    <m/>
    <m/>
    <m/>
    <m/>
    <m/>
    <m/>
    <m/>
    <m/>
    <m/>
    <n v="3.86"/>
    <n v="4.12"/>
    <s v="IX"/>
    <n v="1"/>
    <n v="3.99"/>
    <m/>
    <m/>
    <m/>
    <m/>
    <e v="#VALUE!"/>
  </r>
  <r>
    <m/>
    <m/>
    <s v="П023300"/>
    <x v="12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9"/>
    <m/>
  </r>
  <r>
    <m/>
    <m/>
    <s v="П021500-7"/>
    <x v="13"/>
    <x v="1"/>
    <s v="Просвета - предшколско, основно и средње"/>
    <m/>
    <m/>
    <m/>
    <n v="13.42"/>
    <n v="17.32"/>
    <n v="13.42"/>
    <n v="17.32"/>
    <n v="2871.8"/>
    <n v="38539.556000000004"/>
    <n v="49739.576000000001"/>
    <n v="13.679363941292351"/>
    <n v="17.654737962979397"/>
    <n v="2.7"/>
    <s v="VI"/>
    <s v="2"/>
    <n v="3.48"/>
    <s v="VIII"/>
    <s v="1"/>
    <n v="3.84"/>
    <n v="3.96"/>
    <s v="VIII"/>
    <n v="3"/>
    <n v="3.84"/>
    <s v="RAST"/>
    <n v="42.222222222222207"/>
    <n v="0.10344827586206894"/>
    <n v="180.37"/>
    <m/>
  </r>
  <r>
    <m/>
    <m/>
    <s v="П021500-6"/>
    <x v="13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20.85"/>
    <n v="3.2990300230946885"/>
  </r>
  <r>
    <m/>
    <m/>
    <s v="П021500-4"/>
    <x v="13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76"/>
    <n v="2.84"/>
    <s v="VI"/>
    <n v="3"/>
    <n v="2.76"/>
    <s v="RAST"/>
    <n v="2.2222222222222077"/>
    <n v="2.2222222222222077E-2"/>
    <n v="11.89"/>
    <n v="2.985228494623656"/>
  </r>
  <r>
    <m/>
    <m/>
    <s v="П020300-6"/>
    <x v="14"/>
    <x v="2"/>
    <s v="Просвета - предшколско, основно и средње"/>
    <m/>
    <m/>
    <m/>
    <m/>
    <m/>
    <m/>
    <m/>
    <m/>
    <m/>
    <m/>
    <m/>
    <m/>
    <n v="0"/>
    <s v=""/>
    <s v=""/>
    <n v="0"/>
    <s v=""/>
    <s v=""/>
    <n v="2.76"/>
    <n v="2.84"/>
    <s v="VI"/>
    <n v="3"/>
    <n v="2.76"/>
    <m/>
    <s v=""/>
    <s v=""/>
    <m/>
    <m/>
  </r>
  <r>
    <m/>
    <m/>
    <s v="П020300-4"/>
    <x v="14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59"/>
    <n v="2.75"/>
    <s v="VI"/>
    <n v="2"/>
    <n v="2.59"/>
    <s v="ISTI"/>
    <n v="-4.0740740740740851"/>
    <n v="-4.0740740740740855E-2"/>
    <n v="4578"/>
    <e v="#DIV/0!"/>
  </r>
  <r>
    <m/>
    <m/>
    <s v="П022902"/>
    <x v="15"/>
    <x v="0"/>
    <s v="Просвета - предшколско, основно и средње"/>
    <m/>
    <m/>
    <m/>
    <m/>
    <m/>
    <m/>
    <m/>
    <m/>
    <m/>
    <m/>
    <m/>
    <m/>
    <n v="2.7"/>
    <s v="VI"/>
    <n v="2"/>
    <n v="2.7"/>
    <s v="VI"/>
    <n v="2"/>
    <n v="2.76"/>
    <n v="2.84"/>
    <s v="VI"/>
    <n v="3"/>
    <n v="2.76"/>
    <s v="RAST"/>
    <n v="2.2222222222222077"/>
    <n v="2.2222222222222077E-2"/>
    <m/>
    <m/>
  </r>
  <r>
    <m/>
    <m/>
    <s v="П023002"/>
    <x v="16"/>
    <x v="0"/>
    <s v="Просвета - предшколско, основно и средње"/>
    <m/>
    <m/>
    <n v="0.1"/>
    <n v="11.15"/>
    <n v="11.15"/>
    <n v="11.15"/>
    <n v="12.265000000000001"/>
    <n v="2871.8"/>
    <n v="32020.570000000003"/>
    <n v="35222.627"/>
    <n v="11.365492395336044"/>
    <n v="12.502041634869647"/>
    <n v="2.2400000000000002"/>
    <s v="V"/>
    <s v="2"/>
    <n v="2.46"/>
    <s v="VI"/>
    <s v="1"/>
    <n v="2.76"/>
    <n v="2.84"/>
    <s v="VI"/>
    <n v="3"/>
    <n v="2.76"/>
    <s v="RAST"/>
    <n v="23.214285714285694"/>
    <n v="0.12195121951219505"/>
    <n v="72.400000000000006"/>
    <m/>
  </r>
  <r>
    <m/>
    <m/>
    <s v="П023001"/>
    <x v="17"/>
    <x v="0"/>
    <s v="Просвета - предшколско, основно и средње"/>
    <m/>
    <m/>
    <m/>
    <n v="11.15"/>
    <n v="11.15"/>
    <n v="11.15"/>
    <n v="11.15"/>
    <n v="2871.8"/>
    <n v="32020.570000000003"/>
    <n v="32020.570000000003"/>
    <n v="11.365492395336044"/>
    <n v="11.365492395336044"/>
    <n v="2.2400000000000002"/>
    <s v="V"/>
    <s v="2"/>
    <n v="2.2400000000000002"/>
    <s v="V"/>
    <s v="2"/>
    <n v="2.59"/>
    <n v="2.75"/>
    <s v="VI"/>
    <n v="2"/>
    <n v="2.59"/>
    <s v="RAST"/>
    <n v="15.624999999999984"/>
    <n v="0.15624999999999983"/>
    <n v="0"/>
    <m/>
  </r>
  <r>
    <m/>
    <m/>
    <s v="П021401-7"/>
    <x v="18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8.8000000000000007"/>
    <m/>
  </r>
  <r>
    <m/>
    <m/>
    <s v="П021401-6"/>
    <x v="18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17"/>
    <s v="RAST"/>
    <n v="6.0200668896320968"/>
    <n v="6.0200668896320968E-2"/>
    <n v="11.9"/>
    <n v="3.2990300230946885"/>
  </r>
  <r>
    <m/>
    <m/>
    <s v="П021401-4"/>
    <x v="18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3.12"/>
    <n v="3.33"/>
    <s v="VII"/>
    <n v="2"/>
    <n v="3.17"/>
    <s v="RAST"/>
    <n v="17.407407407407398"/>
    <n v="0.17407407407407396"/>
    <n v="12.15"/>
    <n v="2.8589650537634408"/>
  </r>
  <r>
    <m/>
    <m/>
    <s v="П021402-7"/>
    <x v="19"/>
    <x v="1"/>
    <s v="Просвета - предшколско, основно и средње"/>
    <n v="0.04"/>
    <m/>
    <m/>
    <n v="13.42"/>
    <n v="17.32"/>
    <n v="13.956799999999999"/>
    <n v="18.012799999999999"/>
    <n v="2871.8"/>
    <n v="40081.13824"/>
    <n v="51729.159039999999"/>
    <n v="14.226538498944043"/>
    <n v="18.360927481498571"/>
    <n v="2.8"/>
    <s v="VI"/>
    <s v="3"/>
    <n v="3.62"/>
    <s v="VIII"/>
    <s v="2"/>
    <n v="3.86"/>
    <n v="4.12"/>
    <s v="IX"/>
    <n v="1"/>
    <n v="3.99"/>
    <s v="RAST"/>
    <n v="42.500000000000014"/>
    <n v="0.10220994475138125"/>
    <n v="20.399999999999999"/>
    <m/>
  </r>
  <r>
    <m/>
    <m/>
    <s v="П021402-6"/>
    <x v="19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12"/>
    <n v="3.33"/>
    <s v="VII"/>
    <n v="2"/>
    <n v="3.3"/>
    <s v="RAST"/>
    <n v="6.1093247588424422"/>
    <n v="6.1093247588424424E-2"/>
    <n v="9.0500000000000007"/>
    <n v="3.4278983833718257"/>
  </r>
  <r>
    <m/>
    <m/>
    <s v="П021402-4"/>
    <x v="19"/>
    <x v="0"/>
    <s v="Просвета - предшколско, основно и средње"/>
    <n v="0.04"/>
    <m/>
    <m/>
    <n v="13.42"/>
    <n v="13.42"/>
    <n v="13.956799999999999"/>
    <n v="13.956799999999999"/>
    <n v="2871.8"/>
    <n v="40081.13824"/>
    <n v="40081.13824"/>
    <n v="14.226538498944043"/>
    <n v="14.226538498944043"/>
    <n v="2.8"/>
    <s v="VI"/>
    <s v="3"/>
    <n v="2.8"/>
    <s v="VI"/>
    <s v="3"/>
    <n v="3.12"/>
    <n v="3.33"/>
    <s v="VII"/>
    <n v="2"/>
    <n v="3.3"/>
    <s v="RAST"/>
    <n v="17.857142857142858"/>
    <n v="0.17857142857142858"/>
    <n v="23.65"/>
    <n v="2.9762096774193538"/>
  </r>
  <r>
    <m/>
    <m/>
    <s v="П021001-7"/>
    <x v="20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495.05"/>
    <m/>
  </r>
  <r>
    <m/>
    <m/>
    <s v="П021001-6"/>
    <x v="20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735.86"/>
    <n v="3.2990300230946885"/>
  </r>
  <r>
    <m/>
    <m/>
    <s v="П021001-5"/>
    <x v="20"/>
    <x v="3"/>
    <s v="Просвета - предшколско, основно и средње"/>
    <m/>
    <m/>
    <m/>
    <n v="13.65"/>
    <n v="13.65"/>
    <n v="13.65"/>
    <n v="13.65"/>
    <n v="2871.8"/>
    <n v="39200.070000000007"/>
    <n v="39200.070000000007"/>
    <n v="13.913809075904664"/>
    <n v="13.913809075904664"/>
    <n v="2.74"/>
    <s v="VI"/>
    <s v="2"/>
    <n v="2.74"/>
    <s v="VI"/>
    <s v="2"/>
    <n v="2.76"/>
    <n v="2.84"/>
    <s v="VI"/>
    <n v="3"/>
    <n v="2.76"/>
    <s v="RAST"/>
    <n v="0.72992700729925442"/>
    <n v="7.2992700729925444E-3"/>
    <n v="457.74"/>
    <n v="3.0363911290322583"/>
  </r>
  <r>
    <m/>
    <m/>
    <s v="П021001-4"/>
    <x v="20"/>
    <x v="0"/>
    <s v="Просвета - предшколско, основно и средње"/>
    <m/>
    <m/>
    <m/>
    <n v="13.43"/>
    <n v="13.42"/>
    <n v="13.43"/>
    <n v="13.42"/>
    <n v="2871.8"/>
    <n v="38568.274000000005"/>
    <n v="38539.556000000004"/>
    <n v="13.689557208014627"/>
    <n v="13.679363941292351"/>
    <n v="2.7"/>
    <s v="VI"/>
    <s v="2"/>
    <n v="2.7"/>
    <s v="VI"/>
    <s v="2"/>
    <n v="2.76"/>
    <n v="2.84"/>
    <s v="VI"/>
    <n v="3"/>
    <n v="2.76"/>
    <s v="RAST"/>
    <n v="2.2222222222222077"/>
    <n v="2.2222222222222077E-2"/>
    <n v="27.32"/>
    <n v="2.7134945054945048"/>
  </r>
  <r>
    <m/>
    <m/>
    <s v="П021002-7"/>
    <x v="21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3.99"/>
    <s v="RAST"/>
    <n v="10.220994475138125"/>
    <n v="0.10220994475138125"/>
    <n v="296.44"/>
    <m/>
  </r>
  <r>
    <m/>
    <m/>
    <s v="П021002-6"/>
    <x v="21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34"/>
    <n v="3.45"/>
    <s v="VII"/>
    <n v="3"/>
    <n v="3.43"/>
    <s v="RAST"/>
    <n v="10.289389067524125"/>
    <n v="0.10289389067524125"/>
    <n v="292.19"/>
    <n v="3.4278983833718257"/>
  </r>
  <r>
    <m/>
    <m/>
    <s v="П021002-5"/>
    <x v="21"/>
    <x v="0"/>
    <s v="Просвета - предшколско, основно и средње"/>
    <n v="0.04"/>
    <m/>
    <m/>
    <n v="13.43"/>
    <n v="13.42"/>
    <n v="13.9672"/>
    <n v="13.956799999999999"/>
    <n v="2871.8"/>
    <n v="40111.004960000006"/>
    <n v="40081.13824"/>
    <n v="14.23713949633521"/>
    <n v="14.226538498944043"/>
    <n v="2.81"/>
    <s v="VI"/>
    <s v="3"/>
    <n v="2.8"/>
    <s v="VI"/>
    <s v="3"/>
    <n v="2.76"/>
    <n v="2.84"/>
    <s v="VI"/>
    <n v="3"/>
    <n v="2.81"/>
    <s v="ISTI"/>
    <n v="0"/>
    <n v="3.5714285714286542E-3"/>
    <n v="1.69"/>
    <n v="3.0934543010752682"/>
  </r>
  <r>
    <m/>
    <m/>
    <s v="П021002-4"/>
    <x v="21"/>
    <x v="3"/>
    <s v="Просвета - предшколско, основно и средње"/>
    <n v="0.04"/>
    <m/>
    <m/>
    <n v="13.65"/>
    <n v="13.65"/>
    <n v="14.196"/>
    <n v="14.196"/>
    <n v="2871.8"/>
    <n v="40768.072800000002"/>
    <n v="40768.072800000002"/>
    <n v="14.47036143894085"/>
    <n v="14.47036143894085"/>
    <n v="2.85"/>
    <s v="VI"/>
    <s v="3"/>
    <n v="2.85"/>
    <s v="VI"/>
    <s v="3"/>
    <n v="2.76"/>
    <n v="2.84"/>
    <s v="VI"/>
    <n v="3"/>
    <n v="2.81"/>
    <s v="PAD"/>
    <n v="-1.4035087719298258"/>
    <n v="-1.4035087719298258E-2"/>
    <n v="51.05"/>
    <n v="2.8581594634873326"/>
  </r>
  <r>
    <m/>
    <m/>
    <s v="П021004-7"/>
    <x v="22"/>
    <x v="1"/>
    <s v="Просвета - предшколско, основно и средње"/>
    <n v="0.04"/>
    <m/>
    <n v="0.1"/>
    <n v="17.32"/>
    <n v="17.32"/>
    <n v="18.012799999999999"/>
    <n v="19.744799999999998"/>
    <n v="2871.8"/>
    <n v="51729.159039999999"/>
    <n v="56703.11664"/>
    <n v="18.360927481498571"/>
    <n v="20.126401277796511"/>
    <n v="3.62"/>
    <s v="VIII"/>
    <s v="2"/>
    <n v="3.97"/>
    <s v="IX"/>
    <s v="1"/>
    <n v="3.86"/>
    <n v="4.12"/>
    <s v="IX"/>
    <n v="1"/>
    <n v="4.07"/>
    <s v="ISTI"/>
    <n v="12.430939226519341"/>
    <n v="2.5188916876574329E-2"/>
    <n v="41.83"/>
    <m/>
  </r>
  <r>
    <m/>
    <m/>
    <s v="П021004-6"/>
    <x v="22"/>
    <x v="2"/>
    <s v="Просвета - предшколско, основно и средње"/>
    <n v="0.04"/>
    <m/>
    <n v="0.1"/>
    <n v="14.88"/>
    <n v="14.88"/>
    <n v="15.475200000000001"/>
    <n v="16.963200000000001"/>
    <n v="2871.8"/>
    <n v="44441.679360000009"/>
    <n v="48714.917760000004"/>
    <n v="15.774284118054204"/>
    <n v="17.291042206328644"/>
    <n v="3.11"/>
    <s v="VII"/>
    <s v="1"/>
    <n v="3.41"/>
    <s v="VIII"/>
    <s v="1"/>
    <n v="3.34"/>
    <n v="3.45"/>
    <s v="VII"/>
    <n v="3"/>
    <n v="3.45"/>
    <s v="ISTI"/>
    <n v="10.932475884244383"/>
    <n v="1.1730205278592386E-2"/>
    <n v="11.53"/>
    <n v="3.4966281755196311"/>
  </r>
  <r>
    <m/>
    <m/>
    <s v="П021004-5"/>
    <x v="22"/>
    <x v="3"/>
    <s v="Просвета - предшколско, основно и средње"/>
    <n v="0.04"/>
    <m/>
    <n v="0.1"/>
    <n v="13.65"/>
    <n v="13.65"/>
    <n v="14.196"/>
    <n v="15.561"/>
    <n v="2871.8"/>
    <n v="40768.072800000002"/>
    <n v="44688.0798"/>
    <n v="14.47036143894085"/>
    <n v="15.861742346531315"/>
    <n v="2.85"/>
    <s v="VI"/>
    <s v="3"/>
    <n v="3.13"/>
    <s v="VII"/>
    <s v="2"/>
    <n v="2.76"/>
    <n v="2.84"/>
    <s v="VI"/>
    <n v="3"/>
    <n v="2.84"/>
    <s v="PAD"/>
    <n v="-0.35087719298246423"/>
    <n v="-9.2651757188498413E-2"/>
    <n v="5.65"/>
    <n v="3.1648185483870965"/>
  </r>
  <r>
    <m/>
    <m/>
    <s v="П021004-4"/>
    <x v="22"/>
    <x v="0"/>
    <s v="Просвета - предшколско, основно и средње"/>
    <n v="0.04"/>
    <m/>
    <n v="0.1"/>
    <n v="13.42"/>
    <n v="13.42"/>
    <n v="13.956799999999999"/>
    <n v="15.2988"/>
    <n v="2871.8"/>
    <n v="40081.13824"/>
    <n v="43935.093840000001"/>
    <n v="14.226538498944043"/>
    <n v="15.594474893073279"/>
    <n v="2.8"/>
    <s v="VI"/>
    <s v="3"/>
    <n v="3.07"/>
    <s v="VII"/>
    <s v="1"/>
    <n v="2.76"/>
    <n v="2.84"/>
    <s v="VI"/>
    <n v="3"/>
    <n v="2.84"/>
    <s v="ISTI"/>
    <n v="1.4285714285714299"/>
    <n v="-7.4918566775244291E-2"/>
    <n v="0.6"/>
    <n v="2.7921465201465203"/>
  </r>
  <r>
    <m/>
    <m/>
    <s v="П021003-7"/>
    <x v="23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6"/>
    <s v="RAST"/>
    <n v="13.793103448275861"/>
    <n v="3.3942558746736261E-2"/>
    <n v="23.05"/>
    <m/>
  </r>
  <r>
    <m/>
    <m/>
    <s v="П021003-6"/>
    <x v="23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34"/>
    <n v="3.45"/>
    <s v="VII"/>
    <n v="3"/>
    <n v="3.34"/>
    <s v="RAST"/>
    <n v="11.705685618729083"/>
    <n v="1.5197568389057697E-2"/>
    <n v="19.420000000000002"/>
    <n v="3.4021247113163975"/>
  </r>
  <r>
    <m/>
    <m/>
    <s v="П021003-5"/>
    <x v="23"/>
    <x v="3"/>
    <s v="Просвета - предшколско, основно и средње"/>
    <m/>
    <m/>
    <n v="0.1"/>
    <n v="13.65"/>
    <n v="13.65"/>
    <n v="13.65"/>
    <n v="15.015000000000001"/>
    <n v="2871.8"/>
    <n v="39200.070000000007"/>
    <n v="43120.077000000005"/>
    <n v="13.913809075904664"/>
    <n v="15.305189983495131"/>
    <n v="2.74"/>
    <s v="VI"/>
    <s v="2"/>
    <n v="3.02"/>
    <s v="VII"/>
    <s v="1"/>
    <n v="2.76"/>
    <n v="2.84"/>
    <s v="VI"/>
    <n v="3"/>
    <n v="2.78"/>
    <s v="ISTI"/>
    <n v="1.4598540145985253"/>
    <n v="-7.9470198675496762E-2"/>
    <n v="49.07"/>
    <n v="3.0639112903225802"/>
  </r>
  <r>
    <m/>
    <m/>
    <s v="П021003-4"/>
    <x v="23"/>
    <x v="0"/>
    <s v="Просвета - предшколско, основно и средње"/>
    <m/>
    <m/>
    <n v="0.1"/>
    <n v="13.43"/>
    <n v="13.42"/>
    <n v="13.43"/>
    <n v="14.762"/>
    <n v="2871.8"/>
    <n v="38568.274000000005"/>
    <n v="42393.511600000005"/>
    <n v="13.689557208014627"/>
    <n v="15.047300335421587"/>
    <n v="2.7"/>
    <s v="VI"/>
    <s v="2"/>
    <n v="2.97"/>
    <s v="VII"/>
    <s v="1"/>
    <n v="2.4300000000000002"/>
    <n v="2.58"/>
    <s v="VI"/>
    <n v="1"/>
    <n v="2.78"/>
    <s v="PAD"/>
    <n v="2.962962962962949"/>
    <n v="-6.3973063973064098E-2"/>
    <n v="14.77"/>
    <n v="2.7331575091575093"/>
  </r>
  <r>
    <m/>
    <m/>
    <s v="П020901"/>
    <x v="24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9"/>
    <s v="RAST"/>
    <n v="12.068965517241377"/>
    <n v="0.12068965517241377"/>
    <n v="46"/>
    <m/>
  </r>
  <r>
    <m/>
    <m/>
    <s v="П020902"/>
    <x v="25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4.0599999999999996"/>
    <s v="RAST"/>
    <n v="12.154696132596671"/>
    <n v="0.12154696132596671"/>
    <n v="38.01"/>
    <m/>
  </r>
  <r>
    <m/>
    <m/>
    <s v="П020801-7"/>
    <x v="26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19100.32"/>
    <m/>
  </r>
  <r>
    <m/>
    <m/>
    <s v="П020801-6"/>
    <x v="26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2235.0100000000002"/>
    <n v="3.2990300230946885"/>
  </r>
  <r>
    <m/>
    <m/>
    <s v="П020801-5"/>
    <x v="26"/>
    <x v="3"/>
    <s v="Просвета - предшколско, основно и средње"/>
    <m/>
    <m/>
    <m/>
    <n v="13.65"/>
    <n v="13.65"/>
    <n v="13.65"/>
    <n v="13.65"/>
    <n v="2871.8"/>
    <n v="39200.070000000007"/>
    <n v="39200.070000000007"/>
    <n v="13.913809075904664"/>
    <n v="13.913809075904664"/>
    <n v="2.74"/>
    <s v="VI"/>
    <s v="2"/>
    <n v="2.74"/>
    <s v="VI"/>
    <s v="2"/>
    <n v="2.76"/>
    <n v="2.84"/>
    <s v="VI"/>
    <n v="3"/>
    <n v="2.76"/>
    <s v="RAST"/>
    <n v="0.72992700729925442"/>
    <n v="7.2992700729925444E-3"/>
    <n v="69.56"/>
    <n v="3.0363911290322583"/>
  </r>
  <r>
    <m/>
    <m/>
    <s v="П020801-4"/>
    <x v="26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76"/>
    <n v="2.84"/>
    <s v="VI"/>
    <n v="3"/>
    <n v="2.76"/>
    <s v="RAST"/>
    <n v="2.2222222222222077"/>
    <n v="2.2222222222222077E-2"/>
    <n v="395.36"/>
    <n v="2.7134945054945048"/>
  </r>
  <r>
    <m/>
    <m/>
    <s v="П020802-7"/>
    <x v="27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3.99"/>
    <s v="RAST"/>
    <n v="10.220994475138125"/>
    <n v="0.10220994475138125"/>
    <n v="20775.099999999999"/>
    <m/>
  </r>
  <r>
    <m/>
    <m/>
    <s v="П020802-6"/>
    <x v="27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34"/>
    <n v="3.45"/>
    <s v="VII"/>
    <n v="3"/>
    <n v="3.43"/>
    <s v="RAST"/>
    <n v="10.289389067524125"/>
    <n v="0.10289389067524125"/>
    <n v="1661.99"/>
    <n v="3.4278983833718257"/>
  </r>
  <r>
    <m/>
    <m/>
    <s v="П020802-4"/>
    <x v="27"/>
    <x v="0"/>
    <s v="Просвета - предшколско, основно и средње"/>
    <n v="0.04"/>
    <m/>
    <m/>
    <n v="13.42"/>
    <n v="13.42"/>
    <n v="13.956799999999999"/>
    <n v="13.956799999999999"/>
    <n v="2871.8"/>
    <n v="40081.13824"/>
    <n v="40081.13824"/>
    <n v="14.226538498944043"/>
    <n v="14.226538498944043"/>
    <n v="2.8"/>
    <s v="VI"/>
    <s v="3"/>
    <n v="2.8"/>
    <s v="VI"/>
    <s v="3"/>
    <n v="2.76"/>
    <n v="2.84"/>
    <s v="VI"/>
    <n v="3"/>
    <n v="2.81"/>
    <s v="ISTI"/>
    <n v="0.35714285714286542"/>
    <n v="3.5714285714286542E-3"/>
    <n v="137.93"/>
    <n v="3.0934543010752682"/>
  </r>
  <r>
    <m/>
    <m/>
    <s v="П020802-5"/>
    <x v="27"/>
    <x v="3"/>
    <s v="Просвета - предшколско, основно и средње"/>
    <n v="0.04"/>
    <m/>
    <m/>
    <n v="13.65"/>
    <n v="13.65"/>
    <n v="14.196"/>
    <n v="14.196"/>
    <n v="2871.8"/>
    <n v="40768.072800000002"/>
    <n v="40768.072800000002"/>
    <n v="14.47036143894085"/>
    <n v="14.47036143894085"/>
    <n v="2.85"/>
    <s v="VI"/>
    <s v="3"/>
    <n v="2.85"/>
    <s v="VI"/>
    <s v="3"/>
    <n v="2.76"/>
    <n v="2.84"/>
    <s v="VI"/>
    <n v="3"/>
    <n v="2.81"/>
    <s v="PAD"/>
    <n v="-1.4035087719298258"/>
    <n v="-1.4035087719298258E-2"/>
    <n v="14.9"/>
    <n v="2.8581594634873326"/>
  </r>
  <r>
    <m/>
    <m/>
    <s v="П020804-7"/>
    <x v="28"/>
    <x v="1"/>
    <s v="Просвета - предшколско, основно и средње"/>
    <n v="0.04"/>
    <m/>
    <n v="0.1"/>
    <n v="17.32"/>
    <n v="17.32"/>
    <n v="18.012799999999999"/>
    <n v="19.744799999999998"/>
    <n v="2871.8"/>
    <n v="51729.159039999999"/>
    <n v="56703.11664"/>
    <n v="18.360927481498571"/>
    <n v="20.126401277796511"/>
    <n v="3.62"/>
    <s v="VIII"/>
    <s v="2"/>
    <n v="3.97"/>
    <s v="IX"/>
    <s v="1"/>
    <n v="3.86"/>
    <n v="4.12"/>
    <s v="IX"/>
    <n v="1"/>
    <n v="4.07"/>
    <s v="ISTI"/>
    <n v="12.430939226519341"/>
    <n v="2.5188916876574329E-2"/>
    <n v="277.49"/>
    <m/>
  </r>
  <r>
    <m/>
    <m/>
    <s v="П020804-6"/>
    <x v="28"/>
    <x v="2"/>
    <s v="Просвета - предшколско, основно и средње"/>
    <n v="0.04"/>
    <m/>
    <n v="0.1"/>
    <n v="14.88"/>
    <n v="14.88"/>
    <n v="15.475200000000001"/>
    <n v="16.963200000000001"/>
    <n v="2871.8"/>
    <n v="44441.679360000009"/>
    <n v="48714.917760000004"/>
    <n v="15.774284118054204"/>
    <n v="17.291042206328644"/>
    <n v="3.11"/>
    <s v="VII"/>
    <s v="1"/>
    <n v="3.41"/>
    <s v="VIII"/>
    <s v="1"/>
    <n v="3.34"/>
    <n v="3.45"/>
    <s v="VII"/>
    <n v="3"/>
    <n v="3.45"/>
    <s v="ISTI"/>
    <n v="10.932475884244383"/>
    <n v="1.1730205278592386E-2"/>
    <n v="28.98"/>
    <n v="3.4966281755196311"/>
  </r>
  <r>
    <m/>
    <m/>
    <s v="П020804-4"/>
    <x v="28"/>
    <x v="0"/>
    <s v="Просвета - предшколско, основно и средње"/>
    <n v="0.04"/>
    <m/>
    <n v="0.1"/>
    <n v="13.42"/>
    <n v="13.42"/>
    <n v="13.956799999999999"/>
    <n v="15.2988"/>
    <n v="2871.8"/>
    <n v="40081.13824"/>
    <n v="43935.093840000001"/>
    <n v="14.226538498944043"/>
    <n v="15.594474893073279"/>
    <n v="2.8"/>
    <s v="VI"/>
    <s v="3"/>
    <n v="3.07"/>
    <s v="VII"/>
    <s v="1"/>
    <n v="2.76"/>
    <n v="2.84"/>
    <s v="VI"/>
    <n v="3"/>
    <n v="2.84"/>
    <s v="ISTI"/>
    <n v="1.4285714285714299"/>
    <n v="-7.4918566775244291E-2"/>
    <n v="0.9"/>
    <n v="3.1114919354838713"/>
  </r>
  <r>
    <m/>
    <m/>
    <s v="П020804-5"/>
    <x v="28"/>
    <x v="3"/>
    <s v="Просвета - предшколско, основно и средње"/>
    <n v="0.04"/>
    <m/>
    <n v="0.1"/>
    <n v="13.65"/>
    <n v="13.65"/>
    <n v="14.196"/>
    <n v="15.561"/>
    <n v="2871.8"/>
    <n v="40768.072800000002"/>
    <n v="44688.0798"/>
    <n v="14.47036143894085"/>
    <n v="15.861742346531315"/>
    <n v="2.85"/>
    <s v="VI"/>
    <s v="3"/>
    <n v="3.13"/>
    <s v="VII"/>
    <s v="2"/>
    <n v="2.76"/>
    <n v="2.84"/>
    <s v="VI"/>
    <n v="3"/>
    <n v="2.84"/>
    <s v="PAD"/>
    <n v="-0.35087719298246423"/>
    <n v="-9.2651757188498413E-2"/>
    <n v="0.1"/>
    <n v="2.8886736214605064"/>
  </r>
  <r>
    <m/>
    <m/>
    <s v="П020803-7"/>
    <x v="29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6"/>
    <s v="RAST"/>
    <n v="13.793103448275861"/>
    <n v="3.3942558746736261E-2"/>
    <n v="229.37"/>
    <m/>
  </r>
  <r>
    <m/>
    <m/>
    <s v="П020803-6"/>
    <x v="29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34"/>
    <n v="3.45"/>
    <s v="VII"/>
    <n v="3"/>
    <n v="3.34"/>
    <s v="RAST"/>
    <n v="11.705685618729083"/>
    <n v="1.5197568389057697E-2"/>
    <n v="29.57"/>
    <n v="3.4021247113163975"/>
  </r>
  <r>
    <m/>
    <m/>
    <s v="П020803-5"/>
    <x v="29"/>
    <x v="3"/>
    <s v="Просвета - предшколско, основно и средње"/>
    <m/>
    <m/>
    <n v="0.1"/>
    <n v="13.65"/>
    <n v="13.65"/>
    <n v="13.65"/>
    <n v="15.015000000000001"/>
    <n v="2871.8"/>
    <n v="39200.070000000007"/>
    <n v="43120.077000000005"/>
    <n v="13.913809075904664"/>
    <n v="15.305189983495131"/>
    <n v="2.74"/>
    <s v="VI"/>
    <s v="2"/>
    <n v="3.02"/>
    <s v="VII"/>
    <s v="1"/>
    <n v="2.76"/>
    <n v="2.84"/>
    <s v="VI"/>
    <n v="3"/>
    <n v="2.78"/>
    <s v="ISTI"/>
    <n v="1.4598540145985253"/>
    <n v="-7.9470198675496762E-2"/>
    <n v="2.25"/>
    <n v="3.0639112903225802"/>
  </r>
  <r>
    <m/>
    <m/>
    <s v="П020803-4"/>
    <x v="29"/>
    <x v="0"/>
    <s v="Просвета - предшколско, основно и средње"/>
    <m/>
    <m/>
    <n v="0.1"/>
    <n v="13.42"/>
    <n v="13.42"/>
    <n v="13.42"/>
    <n v="14.762"/>
    <n v="2871.8"/>
    <n v="38539.556000000004"/>
    <n v="42393.511600000005"/>
    <n v="13.679363941292351"/>
    <n v="15.047300335421587"/>
    <n v="2.7"/>
    <s v="VI"/>
    <s v="2"/>
    <n v="2.97"/>
    <s v="VII"/>
    <s v="1"/>
    <n v="2.76"/>
    <n v="2.84"/>
    <s v="VI"/>
    <n v="3"/>
    <n v="2.78"/>
    <s v="ISTI"/>
    <n v="2.962962962962949"/>
    <n v="-6.3973063973064098E-2"/>
    <n v="5.95"/>
    <n v="2.7331575091575093"/>
  </r>
  <r>
    <m/>
    <m/>
    <s v="П020401-7"/>
    <x v="30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3.99"/>
    <s v="RAST"/>
    <n v="10.220994475138125"/>
    <n v="0.10220994475138125"/>
    <n v="9216.2099999999991"/>
    <m/>
  </r>
  <r>
    <m/>
    <m/>
    <s v="П020401-6"/>
    <x v="30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34"/>
    <n v="3.45"/>
    <s v="VII"/>
    <n v="3"/>
    <n v="3.43"/>
    <s v="RAST"/>
    <n v="10.289389067524125"/>
    <n v="0.10289389067524125"/>
    <n v="2849.74"/>
    <n v="3.4278983833718257"/>
  </r>
  <r>
    <m/>
    <m/>
    <s v="П020401-4"/>
    <x v="30"/>
    <x v="0"/>
    <s v="Просвета - предшколско, основно и средње"/>
    <n v="0.04"/>
    <m/>
    <m/>
    <n v="13.42"/>
    <n v="13.42"/>
    <n v="13.956799999999999"/>
    <n v="13.956799999999999"/>
    <n v="2871.8"/>
    <n v="40081.13824"/>
    <n v="40081.13824"/>
    <n v="14.226538498944043"/>
    <n v="14.226538498944043"/>
    <n v="2.8"/>
    <s v="VI"/>
    <s v="3"/>
    <n v="2.8"/>
    <s v="VI"/>
    <s v="3"/>
    <n v="2.76"/>
    <n v="2.84"/>
    <s v="VI"/>
    <n v="3"/>
    <n v="2.84"/>
    <s v="ISTI"/>
    <n v="1.4285714285714299"/>
    <n v="1.4285714285714299E-2"/>
    <n v="46"/>
    <n v="3.0934543010752682"/>
  </r>
  <r>
    <m/>
    <m/>
    <s v="П020401-5"/>
    <x v="30"/>
    <x v="3"/>
    <s v="Просвета - предшколско, основно и средње"/>
    <n v="0.04"/>
    <m/>
    <m/>
    <n v="13.65"/>
    <n v="13.65"/>
    <n v="14.196"/>
    <n v="14.196"/>
    <n v="2871.8"/>
    <n v="40768.072800000002"/>
    <n v="40768.072800000002"/>
    <n v="14.47036143894085"/>
    <n v="14.47036143894085"/>
    <n v="2.85"/>
    <s v="VI"/>
    <s v="3"/>
    <n v="2.85"/>
    <s v="VI"/>
    <s v="3"/>
    <n v="2.76"/>
    <n v="2.84"/>
    <s v="VI"/>
    <n v="3"/>
    <n v="2.84"/>
    <s v="PAD"/>
    <n v="-0.35087719298246423"/>
    <n v="-3.5087719298246421E-3"/>
    <n v="21"/>
    <n v="2.8886736214605069"/>
  </r>
  <r>
    <m/>
    <m/>
    <s v="П020405-7"/>
    <x v="31"/>
    <x v="1"/>
    <s v="Просвета - предшколско, основно и средње"/>
    <n v="0.04"/>
    <m/>
    <n v="0.1"/>
    <n v="17.32"/>
    <n v="17.32"/>
    <n v="18.012799999999999"/>
    <n v="19.744799999999998"/>
    <n v="2871.8"/>
    <n v="51729.159039999999"/>
    <n v="56703.11664"/>
    <n v="18.360927481498571"/>
    <n v="20.126401277796511"/>
    <n v="3.62"/>
    <s v="VIII"/>
    <s v="2"/>
    <n v="3.97"/>
    <s v="IX"/>
    <s v="1"/>
    <n v="3.86"/>
    <n v="4.12"/>
    <s v="IX"/>
    <n v="1"/>
    <n v="4.07"/>
    <s v="ISTI"/>
    <n v="12.430939226519341"/>
    <n v="2.5188916876574329E-2"/>
    <n v="68.349999999999994"/>
    <m/>
  </r>
  <r>
    <m/>
    <m/>
    <s v="П020405-6"/>
    <x v="31"/>
    <x v="2"/>
    <s v="Просвета - предшколско, основно и средње"/>
    <n v="0.04"/>
    <m/>
    <n v="0.1"/>
    <n v="14.88"/>
    <n v="14.88"/>
    <n v="15.475200000000001"/>
    <n v="16.963200000000001"/>
    <n v="2871.8"/>
    <n v="44441.679360000009"/>
    <n v="48714.917760000004"/>
    <n v="15.774284118054204"/>
    <n v="17.291042206328644"/>
    <n v="3.11"/>
    <s v="VII"/>
    <s v="1"/>
    <n v="3.41"/>
    <s v="VIII"/>
    <s v="1"/>
    <n v="3.34"/>
    <n v="3.45"/>
    <s v="VII"/>
    <n v="3"/>
    <n v="3.45"/>
    <s v="ISTI"/>
    <n v="10.932475884244383"/>
    <n v="1.1730205278592386E-2"/>
    <n v="5.4"/>
    <n v="3.4966281755196311"/>
  </r>
  <r>
    <m/>
    <m/>
    <s v="П020405-4"/>
    <x v="31"/>
    <x v="0"/>
    <s v="Просвета - предшколско, основно и средње"/>
    <n v="0.04"/>
    <m/>
    <n v="0.1"/>
    <n v="13.42"/>
    <n v="13.42"/>
    <n v="13.42"/>
    <n v="13.956799999999999"/>
    <n v="2871.8"/>
    <n v="38539.556000000004"/>
    <n v="40081.13824"/>
    <n v="13.679363941292351"/>
    <n v="14.226538498944043"/>
    <n v="2.7"/>
    <s v="VI"/>
    <s v="2"/>
    <n v="2.8"/>
    <s v="VI"/>
    <s v="3"/>
    <n v="2.76"/>
    <n v="2.84"/>
    <s v="VI"/>
    <n v="3"/>
    <n v="2.84"/>
    <s v="ISTI"/>
    <n v="5.1851851851851736"/>
    <n v="1.4285714285714299E-2"/>
    <n v="1"/>
    <n v="2.8385540464063386"/>
  </r>
  <r>
    <m/>
    <m/>
    <s v="П020903"/>
    <x v="32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96"/>
    <s v="RAST"/>
    <n v="13.793103448275861"/>
    <n v="0.13793103448275862"/>
    <m/>
    <m/>
  </r>
  <r>
    <m/>
    <m/>
    <s v="П020904"/>
    <x v="33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4.12"/>
    <s v="RAST"/>
    <n v="13.812154696132598"/>
    <n v="0.13812154696132597"/>
    <m/>
    <m/>
  </r>
  <r>
    <m/>
    <m/>
    <s v="П020402-7"/>
    <x v="34"/>
    <x v="1"/>
    <s v="Просвета - предшколско, основно и средње"/>
    <n v="0.04"/>
    <n v="0.03"/>
    <m/>
    <n v="17.32"/>
    <n v="17.32"/>
    <n v="18.532399999999999"/>
    <n v="18.532399999999999"/>
    <n v="2871.8"/>
    <n v="53221.346320000004"/>
    <n v="53221.346320000004"/>
    <n v="18.890569620387954"/>
    <n v="18.890569620387954"/>
    <n v="3.72"/>
    <s v="VIII"/>
    <s v="2"/>
    <n v="3.72"/>
    <s v="VIII"/>
    <s v="2"/>
    <n v="3.86"/>
    <n v="4.12"/>
    <s v="IX"/>
    <n v="1"/>
    <n v="4.05"/>
    <s v="RAST"/>
    <n v="8.8709677419354733"/>
    <n v="8.8709677419354732E-2"/>
    <n v="1592.08"/>
    <m/>
  </r>
  <r>
    <m/>
    <m/>
    <s v="П020402-6"/>
    <x v="34"/>
    <x v="2"/>
    <s v="Просвета - предшколско, основно и средње"/>
    <n v="0.04"/>
    <n v="0.03"/>
    <m/>
    <n v="14.88"/>
    <n v="14.88"/>
    <n v="15.921600000000002"/>
    <n v="15.921600000000002"/>
    <n v="2871.8"/>
    <n v="45723.650880000008"/>
    <n v="45723.650880000008"/>
    <n v="16.229311544536536"/>
    <n v="16.229311544536536"/>
    <n v="3.2"/>
    <s v="VII"/>
    <s v="2"/>
    <n v="3.2"/>
    <s v="VII"/>
    <s v="2"/>
    <n v="3.34"/>
    <n v="3.45"/>
    <s v="VII"/>
    <n v="3"/>
    <n v="3.39"/>
    <s v="RAST"/>
    <n v="5.9374999999999982"/>
    <n v="5.9374999999999983E-2"/>
    <n v="533.12"/>
    <n v="3.4794457274826791"/>
  </r>
  <r>
    <m/>
    <m/>
    <s v="П020402-5"/>
    <x v="34"/>
    <x v="3"/>
    <s v="Просвета - предшколско, основно и средње"/>
    <n v="0.04"/>
    <n v="0.03"/>
    <m/>
    <n v="13.65"/>
    <n v="13.65"/>
    <n v="14.605499999999999"/>
    <n v="14.605499999999999"/>
    <n v="2871.8"/>
    <n v="41944.0749"/>
    <n v="41944.0749"/>
    <n v="14.887775711217989"/>
    <n v="14.887775711217989"/>
    <n v="2.94"/>
    <s v="VII"/>
    <s v="1"/>
    <n v="2.94"/>
    <s v="VII"/>
    <s v="1"/>
    <n v="2.76"/>
    <n v="2.84"/>
    <s v="VI"/>
    <n v="3"/>
    <n v="2.78"/>
    <s v="PAD"/>
    <n v="-5.4421768707483036"/>
    <n v="-5.442176870748304E-2"/>
    <n v="4"/>
    <n v="3.1097782258064512"/>
  </r>
  <r>
    <m/>
    <m/>
    <s v="П020402-4"/>
    <x v="34"/>
    <x v="0"/>
    <s v="Просвета - предшколско, основно и средње"/>
    <n v="0.04"/>
    <n v="0.03"/>
    <m/>
    <n v="13.42"/>
    <n v="13.42"/>
    <n v="14.359399999999999"/>
    <n v="14.359399999999999"/>
    <n v="2871.8"/>
    <n v="41237.324919999999"/>
    <n v="41237.324919999999"/>
    <n v="14.636919417182813"/>
    <n v="14.636919417182813"/>
    <n v="2.89"/>
    <s v="VII"/>
    <n v="1"/>
    <n v="2.89"/>
    <s v="VII"/>
    <n v="1"/>
    <n v="2.76"/>
    <n v="2.84"/>
    <s v="VI"/>
    <n v="3"/>
    <n v="2.78"/>
    <s v="PAD"/>
    <n v="-3.8062283737024334"/>
    <n v="-3.8062283737024333E-2"/>
    <n v="12"/>
    <n v="2.7331575091575093"/>
  </r>
  <r>
    <m/>
    <m/>
    <s v="П020406-7"/>
    <x v="35"/>
    <x v="1"/>
    <s v="Просвета - предшколско, основно и средње"/>
    <n v="0.04"/>
    <n v="0.03"/>
    <n v="0.1"/>
    <n v="17.32"/>
    <n v="17.32"/>
    <n v="18.532399999999999"/>
    <n v="20.264399999999998"/>
    <n v="2871.8"/>
    <n v="53221.346320000004"/>
    <n v="58195.303919999998"/>
    <n v="18.890569620387954"/>
    <n v="20.656043416685893"/>
    <n v="3.72"/>
    <s v="VIII"/>
    <s v="2"/>
    <n v="4.07"/>
    <s v="IX"/>
    <s v="1"/>
    <n v="3.86"/>
    <n v="4.12"/>
    <s v="IX"/>
    <n v="1"/>
    <n v="4.1100000000000003"/>
    <s v="ISTI"/>
    <n v="9.9462365591397752"/>
    <n v="9.8280098280098364E-3"/>
    <n v="7.9"/>
    <m/>
  </r>
  <r>
    <m/>
    <m/>
    <s v="П020406-6"/>
    <x v="35"/>
    <x v="2"/>
    <s v="Просвета - предшколско, основно и средње"/>
    <n v="0.04"/>
    <n v="0.03"/>
    <n v="0.1"/>
    <n v="14.88"/>
    <n v="14.88"/>
    <n v="15.921600000000002"/>
    <n v="17.409600000000001"/>
    <n v="2871.8"/>
    <n v="45723.650880000008"/>
    <n v="49996.889280000003"/>
    <n v="16.229311544536536"/>
    <n v="17.746069632810975"/>
    <n v="3.2"/>
    <s v="VII"/>
    <s v="2"/>
    <n v="3.5"/>
    <s v="VIII"/>
    <s v="1"/>
    <n v="3.34"/>
    <n v="3.45"/>
    <s v="VII"/>
    <n v="3"/>
    <n v="3.41"/>
    <s v="ISTI"/>
    <n v="6.5624999999999991"/>
    <n v="-2.5714285714285672E-2"/>
    <n v="8"/>
    <n v="3.5309930715935343"/>
  </r>
  <r>
    <m/>
    <m/>
    <s v="П020403-7"/>
    <x v="36"/>
    <x v="1"/>
    <s v="Просвета - предшколско, основно и средње"/>
    <n v="0.04"/>
    <n v="0.04"/>
    <m/>
    <n v="17.32"/>
    <n v="17.32"/>
    <n v="18.705599999999997"/>
    <n v="18.705599999999997"/>
    <n v="2871.8"/>
    <n v="53718.742079999996"/>
    <n v="53718.742079999996"/>
    <n v="19.067117000017745"/>
    <n v="19.067117000017745"/>
    <n v="3.76"/>
    <s v="VIII"/>
    <s v="2"/>
    <n v="3.76"/>
    <s v="VIII"/>
    <s v="2"/>
    <n v="4.13"/>
    <n v="4.41"/>
    <s v="IX"/>
    <n v="2"/>
    <n v="4.09"/>
    <s v="RAST"/>
    <n v="8.7765957446808542"/>
    <n v="8.776595744680854E-2"/>
    <n v="253"/>
    <m/>
  </r>
  <r>
    <m/>
    <m/>
    <s v="П020403-6"/>
    <x v="36"/>
    <x v="2"/>
    <s v="Просвета - предшколско, основно и средње"/>
    <n v="0.04"/>
    <n v="0.04"/>
    <m/>
    <n v="14.88"/>
    <n v="14.88"/>
    <n v="16.070399999999999"/>
    <n v="16.070399999999999"/>
    <n v="2871.8"/>
    <n v="46150.974719999998"/>
    <n v="46150.974719999998"/>
    <n v="16.380987353363977"/>
    <n v="16.380987353363977"/>
    <n v="3.23"/>
    <s v="VII"/>
    <s v="2"/>
    <n v="3.23"/>
    <s v="VII"/>
    <s v="2"/>
    <n v="3.34"/>
    <n v="3.45"/>
    <s v="VII"/>
    <n v="3"/>
    <n v="3.41"/>
    <s v="RAST"/>
    <n v="5.5727554179566612"/>
    <n v="5.572755417956661E-2"/>
    <n v="88"/>
    <n v="3.5138106235565818"/>
  </r>
  <r>
    <m/>
    <m/>
    <s v="П020403-5"/>
    <x v="36"/>
    <x v="3"/>
    <s v="Просвета - предшколско, основно и средње"/>
    <n v="0.04"/>
    <n v="0.04"/>
    <m/>
    <n v="13.65"/>
    <n v="13.65"/>
    <n v="14.741999999999999"/>
    <n v="14.741999999999999"/>
    <n v="2871.8"/>
    <n v="42336.075599999996"/>
    <n v="42336.075599999996"/>
    <n v="15.026913801977035"/>
    <n v="15.026913801977035"/>
    <n v="2.96"/>
    <s v="VII"/>
    <s v="1"/>
    <n v="2.96"/>
    <s v="VII"/>
    <s v="1"/>
    <n v="2.76"/>
    <n v="2.84"/>
    <s v="VI"/>
    <n v="3"/>
    <n v="2.79"/>
    <s v="PAD"/>
    <n v="-5.7432432432432412"/>
    <n v="-5.7432432432432408E-2"/>
    <n v="2"/>
    <n v="3.1281249999999998"/>
  </r>
  <r>
    <m/>
    <m/>
    <s v="П020403-4"/>
    <x v="36"/>
    <x v="0"/>
    <s v="Просвета - предшколско, основно и средње"/>
    <n v="0.04"/>
    <n v="0.04"/>
    <m/>
    <n v="13.42"/>
    <n v="13.42"/>
    <n v="14.493599999999999"/>
    <n v="14.493599999999999"/>
    <n v="2871.8"/>
    <n v="41622.720479999996"/>
    <n v="41622.720479999996"/>
    <n v="14.773713056595737"/>
    <n v="14.773713056595737"/>
    <n v="2.91"/>
    <s v="VII"/>
    <n v="1"/>
    <n v="2.91"/>
    <s v="VII"/>
    <n v="1"/>
    <n v="2.76"/>
    <n v="2.84"/>
    <s v="VI"/>
    <n v="3"/>
    <n v="2.79"/>
    <s v="PAD"/>
    <n v="-4.1237113402061887"/>
    <n v="-4.123711340206189E-2"/>
    <n v="5"/>
    <n v="2.7429890109890112"/>
  </r>
  <r>
    <m/>
    <m/>
    <s v="П020407-7"/>
    <x v="37"/>
    <x v="1"/>
    <s v="Просвета - предшколско, основно и средње"/>
    <n v="0.04"/>
    <n v="0.04"/>
    <n v="0.1"/>
    <n v="17.32"/>
    <n v="17.32"/>
    <n v="18.705599999999997"/>
    <n v="20.437599999999996"/>
    <n v="2871.8"/>
    <n v="53718.742079999996"/>
    <n v="58692.699679999991"/>
    <n v="19.067117000017745"/>
    <n v="20.832590796315685"/>
    <n v="3.76"/>
    <s v="VIII"/>
    <s v="2"/>
    <n v="4.1100000000000003"/>
    <s v="IX"/>
    <s v="1"/>
    <n v="4.13"/>
    <n v="4.41"/>
    <s v="IX"/>
    <n v="2"/>
    <n v="4.18"/>
    <s v="RAST"/>
    <n v="11.170212765957444"/>
    <n v="1.7031630170316153E-2"/>
    <n v="8.8000000000000007"/>
    <m/>
  </r>
  <r>
    <m/>
    <m/>
    <s v="П020407-6"/>
    <x v="37"/>
    <x v="2"/>
    <s v="Просвета - предшколско, основно и средње"/>
    <n v="0.04"/>
    <n v="0.04"/>
    <n v="0.1"/>
    <n v="14.88"/>
    <n v="14.88"/>
    <n v="16.070399999999999"/>
    <n v="17.558399999999999"/>
    <n v="2871.8"/>
    <n v="46150.974719999998"/>
    <n v="50424.21312"/>
    <n v="16.380987353363977"/>
    <n v="17.897745441638421"/>
    <n v="3.23"/>
    <s v="VII"/>
    <s v="2"/>
    <n v="3.53"/>
    <s v="VIII"/>
    <s v="1"/>
    <n v="3.34"/>
    <n v="3.45"/>
    <s v="VII"/>
    <n v="3"/>
    <n v="3.43"/>
    <s v="ISTI"/>
    <n v="6.1919504643962906"/>
    <n v="-2.8328611898016897E-2"/>
    <n v="0"/>
    <n v="3.5911316397228639"/>
  </r>
  <r>
    <m/>
    <m/>
    <s v="П020404-7"/>
    <x v="38"/>
    <x v="1"/>
    <s v="Просвета - предшколско, основно и средње"/>
    <n v="0.04"/>
    <n v="0.05"/>
    <m/>
    <n v="17.32"/>
    <n v="17.32"/>
    <n v="18.878799999999998"/>
    <n v="18.878799999999998"/>
    <n v="2871.8"/>
    <n v="54216.137839999996"/>
    <n v="54216.137839999996"/>
    <n v="19.243664379647541"/>
    <n v="19.243664379647541"/>
    <n v="3.79"/>
    <s v="VIII"/>
    <s v="2"/>
    <n v="3.79"/>
    <s v="VIII"/>
    <s v="2"/>
    <n v="4.13"/>
    <n v="4.41"/>
    <s v="IX"/>
    <n v="2"/>
    <n v="4.1500000000000004"/>
    <s v="RAST"/>
    <n v="9.4986807387862893"/>
    <n v="9.4986807387862887E-2"/>
    <n v="177.08"/>
    <m/>
  </r>
  <r>
    <m/>
    <m/>
    <s v="П020404-6"/>
    <x v="38"/>
    <x v="2"/>
    <s v="Просвета - предшколско, основно и средње"/>
    <n v="0.04"/>
    <n v="0.05"/>
    <m/>
    <n v="14.88"/>
    <n v="14.88"/>
    <n v="16.219200000000001"/>
    <n v="16.219200000000001"/>
    <n v="2871.8"/>
    <n v="46578.298560000003"/>
    <n v="46578.298560000003"/>
    <n v="16.532663162191422"/>
    <n v="16.532663162191422"/>
    <n v="3.26"/>
    <s v="VII"/>
    <s v="2"/>
    <n v="3.26"/>
    <s v="VII"/>
    <s v="2"/>
    <n v="3.34"/>
    <n v="3.45"/>
    <s v="VII"/>
    <n v="3"/>
    <n v="3.43"/>
    <s v="RAST"/>
    <n v="5.2147239263803797"/>
    <n v="5.2147239263803796E-2"/>
    <n v="67.319999999999993"/>
    <n v="3.5653579676674374"/>
  </r>
  <r>
    <m/>
    <m/>
    <s v="П020404-5"/>
    <x v="38"/>
    <x v="3"/>
    <s v="Просвета - предшколско, основно и средње"/>
    <n v="0.04"/>
    <n v="0.05"/>
    <m/>
    <n v="13.65"/>
    <n v="13.65"/>
    <n v="14.878499999999999"/>
    <n v="14.878499999999999"/>
    <n v="2871.8"/>
    <n v="42728.076300000001"/>
    <n v="42728.076300000001"/>
    <n v="15.166051892736082"/>
    <n v="15.166051892736082"/>
    <n v="2.99"/>
    <s v="VII"/>
    <s v="1"/>
    <n v="2.99"/>
    <s v="VII"/>
    <s v="1"/>
    <n v="2.76"/>
    <n v="2.84"/>
    <s v="VI"/>
    <n v="3"/>
    <n v="2.8"/>
    <s v="PAD"/>
    <n v="-6.3545150501672367"/>
    <n v="-6.3545150501672365E-2"/>
    <n v="0"/>
    <n v="3.146471774193548"/>
  </r>
  <r>
    <m/>
    <m/>
    <s v="П020404-4"/>
    <x v="38"/>
    <x v="0"/>
    <s v="Просвета - предшколско, основно и средње"/>
    <n v="0.04"/>
    <n v="0.05"/>
    <m/>
    <n v="13.42"/>
    <n v="13.42"/>
    <n v="14.627799999999999"/>
    <n v="14.627799999999999"/>
    <n v="2871.8"/>
    <n v="42008.116040000001"/>
    <n v="42008.116040000001"/>
    <n v="14.910506696008662"/>
    <n v="14.910506696008662"/>
    <n v="2.94"/>
    <s v="VII"/>
    <s v="1"/>
    <n v="2.94"/>
    <s v="VII"/>
    <s v="1"/>
    <n v="2.76"/>
    <n v="2.84"/>
    <s v="VI"/>
    <n v="3"/>
    <n v="2.8"/>
    <s v="PAD"/>
    <n v="-4.7619047619047663"/>
    <n v="-4.7619047619047665E-2"/>
    <n v="1"/>
    <n v="2.752820512820513"/>
  </r>
  <r>
    <m/>
    <m/>
    <s v="П020408-7"/>
    <x v="39"/>
    <x v="1"/>
    <s v="Просвета - предшколско, основно и средње"/>
    <n v="0.04"/>
    <n v="0.05"/>
    <n v="0.1"/>
    <n v="17.32"/>
    <n v="17.32"/>
    <n v="18.878799999999998"/>
    <n v="20.610799999999998"/>
    <n v="2871.8"/>
    <n v="54216.137839999996"/>
    <n v="59190.095439999997"/>
    <n v="19.243664379647541"/>
    <n v="21.00913817594548"/>
    <n v="3.79"/>
    <s v="VIII"/>
    <s v="2"/>
    <n v="4.1399999999999997"/>
    <s v="IX"/>
    <s v="2"/>
    <n v="4.13"/>
    <n v="4.41"/>
    <s v="IX"/>
    <n v="2"/>
    <n v="4.2300000000000004"/>
    <s v="ISTI"/>
    <n v="11.609498680738795"/>
    <n v="2.1739130434782792E-2"/>
    <n v="2"/>
    <m/>
  </r>
  <r>
    <m/>
    <m/>
    <s v="П020408-6"/>
    <x v="39"/>
    <x v="2"/>
    <s v="Просвета - предшколско, основно и средње"/>
    <n v="0.04"/>
    <n v="0.05"/>
    <n v="0.1"/>
    <n v="14.88"/>
    <n v="14.88"/>
    <n v="16.219200000000001"/>
    <n v="17.7072"/>
    <n v="2871.8"/>
    <n v="46578.298560000003"/>
    <n v="50851.536960000005"/>
    <n v="16.532663162191422"/>
    <n v="18.049421250465866"/>
    <n v="3.26"/>
    <s v="VII"/>
    <s v="2"/>
    <n v="3.56"/>
    <s v="VIII"/>
    <s v="1"/>
    <n v="3.34"/>
    <n v="3.45"/>
    <s v="VII"/>
    <n v="3"/>
    <n v="3.45"/>
    <s v="ISTI"/>
    <n v="5.8282208588957181"/>
    <n v="-3.0898876404494346E-2"/>
    <n v="3"/>
    <n v="3.6340877598152432"/>
  </r>
  <r>
    <m/>
    <m/>
    <s v="П020501-7"/>
    <x v="40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78"/>
    <s v="RAST"/>
    <n v="8.6206896551724093"/>
    <n v="8.6206896551724088E-2"/>
    <n v="813.98"/>
    <m/>
  </r>
  <r>
    <m/>
    <m/>
    <s v="П020501-6"/>
    <x v="40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25"/>
    <s v="RAST"/>
    <n v="8.6956521739130359"/>
    <n v="8.6956521739130363E-2"/>
    <n v="235.3"/>
    <n v="3.2474826789838338"/>
  </r>
  <r>
    <m/>
    <m/>
    <s v="П020501-5"/>
    <x v="40"/>
    <x v="3"/>
    <s v="Просвета - предшколско, основно и средње"/>
    <m/>
    <m/>
    <m/>
    <n v="13.65"/>
    <n v="13.65"/>
    <n v="13.65"/>
    <n v="13.65"/>
    <n v="2871.8"/>
    <n v="39200.070000000007"/>
    <n v="39200.070000000007"/>
    <n v="13.913809075904664"/>
    <n v="13.913809075904664"/>
    <n v="2.74"/>
    <s v="VI"/>
    <s v="2"/>
    <n v="2.74"/>
    <s v="VI"/>
    <s v="2"/>
    <n v="2.59"/>
    <n v="2.75"/>
    <s v="VI"/>
    <n v="2"/>
    <n v="2.7"/>
    <s v="ISTI"/>
    <n v="-1.4598540145985412"/>
    <n v="-1.4598540145985413E-2"/>
    <n v="3"/>
    <n v="2.981350806451613"/>
  </r>
  <r>
    <m/>
    <m/>
    <s v="П020501-4"/>
    <x v="40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59"/>
    <n v="2.75"/>
    <s v="VI"/>
    <n v="2"/>
    <n v="2.7"/>
    <s v="ISTI"/>
    <n v="0"/>
    <n v="0"/>
    <n v="5"/>
    <n v="2.6545054945054942"/>
  </r>
  <r>
    <m/>
    <m/>
    <s v="П020502-7"/>
    <x v="41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"/>
    <s v="RAST"/>
    <n v="12.068965517241377"/>
    <n v="1.8276762402088732E-2"/>
    <n v="24"/>
    <m/>
  </r>
  <r>
    <m/>
    <m/>
    <s v="П020502-6"/>
    <x v="41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12"/>
    <n v="3.33"/>
    <s v="VII"/>
    <n v="2"/>
    <n v="3.33"/>
    <s v="ISTI"/>
    <n v="11.371237458193974"/>
    <n v="1.2158054711246211E-2"/>
    <n v="4"/>
    <n v="3.3505773672055432"/>
  </r>
  <r>
    <m/>
    <m/>
    <s v="П020502-5"/>
    <x v="41"/>
    <x v="3"/>
    <s v="Просвета - предшколско, основно и средње"/>
    <m/>
    <m/>
    <n v="0.1"/>
    <n v="13.65"/>
    <n v="13.65"/>
    <n v="13.65"/>
    <n v="15.015000000000001"/>
    <n v="2871.8"/>
    <n v="39200.070000000007"/>
    <n v="43120.077000000005"/>
    <n v="13.913809075904664"/>
    <n v="15.305189983495131"/>
    <n v="2.74"/>
    <s v="VI"/>
    <s v="2"/>
    <n v="3.02"/>
    <s v="VII"/>
    <s v="1"/>
    <n v="2.59"/>
    <n v="2.75"/>
    <s v="VI"/>
    <n v="2"/>
    <n v="2.75"/>
    <s v="ISTI"/>
    <n v="0.36496350364962721"/>
    <n v="-8.9403973509933773E-2"/>
    <n v="0"/>
    <n v="3.054737903225806"/>
  </r>
  <r>
    <m/>
    <m/>
    <s v="П020502-4"/>
    <x v="41"/>
    <x v="0"/>
    <s v="Просвета - предшколско, основно и средње"/>
    <m/>
    <m/>
    <n v="0.1"/>
    <n v="13.42"/>
    <n v="13.42"/>
    <n v="13.42"/>
    <n v="14.762"/>
    <n v="2871.8"/>
    <n v="38539.556000000004"/>
    <n v="42393.511600000005"/>
    <n v="13.679363941292351"/>
    <n v="15.047300335421587"/>
    <n v="2.7"/>
    <s v="VI"/>
    <s v="2"/>
    <n v="2.97"/>
    <s v="VII"/>
    <s v="1"/>
    <n v="2.59"/>
    <n v="2.75"/>
    <s v="VI"/>
    <n v="2"/>
    <n v="2.75"/>
    <s v="ISTI"/>
    <n v="1.8518518518518452"/>
    <n v="-7.4074074074074139E-2"/>
    <n v="2.9"/>
    <n v="2.7036630036630038"/>
  </r>
  <r>
    <m/>
    <m/>
    <s v="П020601-7"/>
    <x v="42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148"/>
    <m/>
  </r>
  <r>
    <m/>
    <m/>
    <s v="П020601-6"/>
    <x v="42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21"/>
    <n v="3.2990300230946885"/>
  </r>
  <r>
    <m/>
    <m/>
    <s v="П020601-4"/>
    <x v="42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76"/>
    <n v="2.84"/>
    <s v="VI"/>
    <n v="3"/>
    <n v="2.76"/>
    <s v="RAST"/>
    <n v="2.2222222222222077"/>
    <n v="2.2222222222222077E-2"/>
    <n v="1"/>
    <n v="2.985228494623656"/>
  </r>
  <r>
    <m/>
    <m/>
    <s v="П020604-7"/>
    <x v="43"/>
    <x v="1"/>
    <s v="Просвета - предшколско, основно и средње"/>
    <n v="0.04"/>
    <m/>
    <n v="0.1"/>
    <n v="17.32"/>
    <n v="17.32"/>
    <n v="18.012799999999999"/>
    <n v="19.744799999999998"/>
    <n v="2871.8"/>
    <n v="51729.159039999999"/>
    <n v="56703.11664"/>
    <n v="18.360927481498571"/>
    <n v="20.126401277796511"/>
    <n v="3.62"/>
    <s v="VIII"/>
    <s v="2"/>
    <n v="3.97"/>
    <s v="IX"/>
    <s v="1"/>
    <n v="3.86"/>
    <n v="4.12"/>
    <s v="IX"/>
    <n v="1"/>
    <n v="4.07"/>
    <s v="ISTI"/>
    <n v="12.430939226519341"/>
    <n v="2.5188916876574329E-2"/>
    <n v="11.6"/>
    <m/>
  </r>
  <r>
    <m/>
    <m/>
    <s v="П020604-6"/>
    <x v="43"/>
    <x v="2"/>
    <s v="Просвета - предшколско, основно и средње"/>
    <n v="0.04"/>
    <m/>
    <n v="0.1"/>
    <n v="14.88"/>
    <n v="14.88"/>
    <n v="15.475200000000001"/>
    <n v="16.963200000000001"/>
    <n v="2871.8"/>
    <n v="44441.679360000009"/>
    <n v="48714.917760000004"/>
    <n v="15.774284118054204"/>
    <n v="17.291042206328644"/>
    <n v="3.11"/>
    <s v="VII"/>
    <s v="1"/>
    <n v="3.41"/>
    <s v="VIII"/>
    <s v="1"/>
    <n v="3.34"/>
    <n v="3.45"/>
    <s v="VII"/>
    <n v="3"/>
    <n v="3.45"/>
    <s v="ISTI"/>
    <n v="10.932475884244383"/>
    <n v="1.1730205278592386E-2"/>
    <n v="0"/>
    <n v="3.4966281755196311"/>
  </r>
  <r>
    <m/>
    <m/>
    <s v="П020602-7"/>
    <x v="44"/>
    <x v="1"/>
    <s v="Просвета - предшколско, основно и средње"/>
    <n v="0.04"/>
    <m/>
    <m/>
    <n v="17.32"/>
    <n v="17.32"/>
    <n v="18.012799999999999"/>
    <n v="18.012799999999999"/>
    <n v="2871.8"/>
    <n v="51729.159039999999"/>
    <n v="51729.159039999999"/>
    <n v="18.360927481498571"/>
    <n v="18.360927481498571"/>
    <n v="3.62"/>
    <s v="VIII"/>
    <s v="2"/>
    <n v="3.62"/>
    <s v="VIII"/>
    <s v="2"/>
    <n v="3.86"/>
    <n v="4.12"/>
    <s v="IX"/>
    <n v="1"/>
    <n v="3.99"/>
    <s v="RAST"/>
    <n v="10.220994475138125"/>
    <n v="0.10220994475138125"/>
    <n v="152.4"/>
    <m/>
  </r>
  <r>
    <m/>
    <m/>
    <s v="П020602-6"/>
    <x v="44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34"/>
    <n v="3.45"/>
    <s v="VII"/>
    <n v="3"/>
    <n v="3.43"/>
    <s v="RAST"/>
    <n v="10.289389067524125"/>
    <n v="0.10289389067524125"/>
    <n v="26.4"/>
    <n v="3.4278983833718257"/>
  </r>
  <r>
    <m/>
    <m/>
    <s v="П020603-7"/>
    <x v="45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6"/>
    <s v="RAST"/>
    <n v="13.793103448275861"/>
    <n v="3.3942558746736261E-2"/>
    <n v="10.8"/>
    <m/>
  </r>
  <r>
    <m/>
    <m/>
    <s v="П020603-6"/>
    <x v="45"/>
    <x v="2"/>
    <s v="Просвета - предшколско, основно и средње"/>
    <m/>
    <m/>
    <n v="0.1"/>
    <n v="14.88"/>
    <n v="14.88"/>
    <n v="14.88"/>
    <n v="16.368000000000002"/>
    <n v="2871.8"/>
    <n v="42732.384000000005"/>
    <n v="47005.622400000007"/>
    <n v="15.167580882744426"/>
    <n v="16.684338971018867"/>
    <n v="2.99"/>
    <s v="VII"/>
    <s v="1"/>
    <n v="3.29"/>
    <s v="VII"/>
    <s v="2"/>
    <n v="3.34"/>
    <n v="3.45"/>
    <s v="VII"/>
    <n v="3"/>
    <n v="3.34"/>
    <s v="RAST"/>
    <n v="11.705685618729083"/>
    <n v="1.5197568389057697E-2"/>
    <n v="0"/>
    <n v="3.4021247113163975"/>
  </r>
  <r>
    <m/>
    <m/>
    <s v="П021301-7"/>
    <x v="46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523.23"/>
    <m/>
  </r>
  <r>
    <m/>
    <m/>
    <s v="П021301-6"/>
    <x v="46"/>
    <x v="2"/>
    <s v="Просвета - предшколско, основно и средње"/>
    <m/>
    <m/>
    <m/>
    <n v="14.88"/>
    <n v="14.88"/>
    <n v="14.88"/>
    <n v="14.88"/>
    <n v="2871.8"/>
    <n v="42732.384000000005"/>
    <n v="42732.384000000005"/>
    <n v="15.167580882744426"/>
    <n v="15.167580882744426"/>
    <n v="2.99"/>
    <s v="VII"/>
    <s v="1"/>
    <n v="2.99"/>
    <s v="VII"/>
    <s v="1"/>
    <n v="3.12"/>
    <n v="3.33"/>
    <s v="VII"/>
    <n v="2"/>
    <n v="3.31"/>
    <s v="RAST"/>
    <n v="10.70234113712374"/>
    <n v="0.1070234113712374"/>
    <n v="31.22"/>
    <n v="3.2990300230946885"/>
  </r>
  <r>
    <m/>
    <m/>
    <s v="П021301-4"/>
    <x v="46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76"/>
    <n v="2.84"/>
    <s v="VI"/>
    <n v="3"/>
    <n v="2.76"/>
    <s v="RAST"/>
    <n v="2.2222222222222077"/>
    <n v="2.2222222222222077E-2"/>
    <n v="20.7"/>
    <n v="2.985228494623656"/>
  </r>
  <r>
    <m/>
    <m/>
    <s v="П021302-7"/>
    <x v="47"/>
    <x v="1"/>
    <s v="Просвета - предшколско, основно и средње"/>
    <n v="0.04"/>
    <m/>
    <m/>
    <n v="13.42"/>
    <n v="17.32"/>
    <n v="13.956799999999999"/>
    <n v="18.012799999999999"/>
    <n v="2871.8"/>
    <n v="40081.13824"/>
    <n v="51729.159039999999"/>
    <n v="14.226538498944043"/>
    <n v="18.360927481498571"/>
    <n v="2.8"/>
    <s v="VI"/>
    <s v="3"/>
    <n v="3.62"/>
    <s v="VIII"/>
    <s v="2"/>
    <n v="3.86"/>
    <n v="4.12"/>
    <s v="IX"/>
    <n v="1"/>
    <n v="3.99"/>
    <s v="RAST"/>
    <n v="42.500000000000014"/>
    <n v="0.10220994475138125"/>
    <n v="1972.53"/>
    <m/>
  </r>
  <r>
    <m/>
    <m/>
    <s v="П021302-6"/>
    <x v="47"/>
    <x v="2"/>
    <s v="Просвета - предшколско, основно и средње"/>
    <n v="0.04"/>
    <m/>
    <m/>
    <n v="14.88"/>
    <n v="14.88"/>
    <n v="15.475200000000001"/>
    <n v="15.475200000000001"/>
    <n v="2871.8"/>
    <n v="44441.679360000009"/>
    <n v="44441.679360000009"/>
    <n v="15.774284118054204"/>
    <n v="15.774284118054204"/>
    <n v="3.11"/>
    <s v="VII"/>
    <s v="1"/>
    <n v="3.11"/>
    <s v="VII"/>
    <s v="1"/>
    <n v="3.34"/>
    <n v="3.45"/>
    <s v="VII"/>
    <n v="3"/>
    <n v="3.43"/>
    <s v="RAST"/>
    <n v="10.289389067524125"/>
    <n v="0.10289389067524125"/>
    <n v="150.87"/>
    <n v="3.4278983833718257"/>
  </r>
  <r>
    <m/>
    <m/>
    <s v="П021302-4"/>
    <x v="47"/>
    <x v="0"/>
    <s v="Просвета - предшколско, основно и средње"/>
    <n v="0.04"/>
    <m/>
    <m/>
    <n v="13.42"/>
    <n v="13.42"/>
    <n v="13.956799999999999"/>
    <n v="13.956799999999999"/>
    <n v="2871.8"/>
    <n v="40081.13824"/>
    <n v="40081.13824"/>
    <n v="14.226538498944043"/>
    <n v="14.226538498944043"/>
    <n v="2.8"/>
    <s v="VI"/>
    <s v="3"/>
    <n v="2.8"/>
    <s v="VI"/>
    <s v="3"/>
    <n v="2.76"/>
    <n v="2.84"/>
    <s v="VI"/>
    <n v="3"/>
    <n v="2.81"/>
    <s v="ISTI"/>
    <n v="0.35714285714286542"/>
    <n v="3.5714285714286542E-3"/>
    <n v="152.01"/>
    <n v="3.0934543010752682"/>
  </r>
  <r>
    <m/>
    <m/>
    <s v="П021101-7"/>
    <x v="48"/>
    <x v="1"/>
    <s v="Просвета - предшколско, основно и средње"/>
    <m/>
    <n v="0.08"/>
    <m/>
    <n v="17.32"/>
    <n v="17.32"/>
    <n v="18.7056"/>
    <n v="18.7056"/>
    <n v="2871.8"/>
    <n v="53718.742080000004"/>
    <n v="53718.742080000004"/>
    <n v="19.067117000017749"/>
    <n v="19.067117000017749"/>
    <n v="3.76"/>
    <s v="VIII"/>
    <s v="2"/>
    <n v="3.76"/>
    <s v="VIII"/>
    <s v="2"/>
    <n v="3.84"/>
    <n v="3.96"/>
    <s v="VIII"/>
    <n v="3"/>
    <n v="3.84"/>
    <s v="RAST"/>
    <n v="2.1276595744680873"/>
    <n v="2.1276595744680871E-2"/>
    <n v="212"/>
    <m/>
  </r>
  <r>
    <m/>
    <m/>
    <s v="П021101-6"/>
    <x v="48"/>
    <x v="2"/>
    <s v="Просвета - предшколско, основно и средње"/>
    <m/>
    <n v="0.08"/>
    <m/>
    <n v="14.88"/>
    <n v="14.88"/>
    <n v="16.070399999999999"/>
    <n v="16.070399999999999"/>
    <n v="2871.8"/>
    <n v="46150.974719999998"/>
    <n v="46150.974719999998"/>
    <n v="16.380987353363977"/>
    <n v="16.380987353363977"/>
    <n v="3.23"/>
    <s v="VII"/>
    <s v="2"/>
    <n v="3.23"/>
    <s v="VII"/>
    <s v="2"/>
    <n v="3.12"/>
    <n v="3.33"/>
    <s v="VII"/>
    <n v="2"/>
    <n v="3.31"/>
    <s v="ISTI"/>
    <n v="2.4767801857585163"/>
    <n v="2.4767801857585162E-2"/>
    <n v="40.57"/>
    <n v="3.2990300230946881"/>
  </r>
  <r>
    <m/>
    <m/>
    <s v="П021101-4"/>
    <x v="48"/>
    <x v="0"/>
    <s v="Просвета - предшколско, основно и средње"/>
    <m/>
    <n v="0.08"/>
    <m/>
    <n v="13.42"/>
    <n v="13.42"/>
    <n v="14.493600000000001"/>
    <n v="14.493600000000001"/>
    <n v="2871.8"/>
    <n v="41622.720480000004"/>
    <n v="41622.720480000004"/>
    <n v="14.773713056595739"/>
    <n v="14.773713056595739"/>
    <n v="2.91"/>
    <s v="VII"/>
    <n v="1"/>
    <n v="2.91"/>
    <s v="VII"/>
    <n v="1"/>
    <n v="2.76"/>
    <n v="2.84"/>
    <s v="VI"/>
    <n v="3"/>
    <n v="2.76"/>
    <s v="PAD"/>
    <n v="-5.1546391752577438"/>
    <n v="-5.1546391752577442E-2"/>
    <n v="0.94"/>
    <n v="2.9852284946236565"/>
  </r>
  <r>
    <m/>
    <m/>
    <s v="П021101-5"/>
    <x v="48"/>
    <x v="3"/>
    <s v="Просвета - предшколско, основно и средње"/>
    <m/>
    <n v="0.08"/>
    <m/>
    <n v="13.65"/>
    <n v="13.65"/>
    <n v="14.742000000000001"/>
    <n v="14.742000000000001"/>
    <n v="2871.8"/>
    <n v="42336.075600000004"/>
    <n v="42336.075600000004"/>
    <n v="15.026913801977036"/>
    <n v="15.026913801977036"/>
    <n v="2.96"/>
    <s v="VII"/>
    <s v="1"/>
    <n v="2.96"/>
    <s v="VII"/>
    <s v="1"/>
    <n v="2.76"/>
    <n v="2.84"/>
    <s v="VI"/>
    <n v="3"/>
    <n v="2.76"/>
    <s v="PAD"/>
    <n v="-6.7567567567567623"/>
    <n v="-6.7567567567567627E-2"/>
    <n v="4.24"/>
    <n v="2.8073025335320416"/>
  </r>
  <r>
    <m/>
    <m/>
    <s v="П021102-7"/>
    <x v="49"/>
    <x v="1"/>
    <s v="Просвета - предшколско, основно и средње"/>
    <m/>
    <n v="0.08"/>
    <n v="0.1"/>
    <n v="9.85"/>
    <n v="17.32"/>
    <n v="10.638"/>
    <n v="20.4376"/>
    <n v="2871.8"/>
    <n v="30550.208400000003"/>
    <n v="58692.699680000005"/>
    <n v="10.843597139155591"/>
    <n v="20.832590796315689"/>
    <n v="2.14"/>
    <s v="V"/>
    <s v="1"/>
    <n v="4.1100000000000003"/>
    <s v="IX"/>
    <s v="1"/>
    <n v="3.84"/>
    <n v="3.96"/>
    <s v="VIII"/>
    <n v="3"/>
    <n v="3.96"/>
    <s v="ISTI"/>
    <n v="85.046728971962608"/>
    <n v="-3.6496350364963584E-2"/>
    <n v="10.46"/>
    <m/>
  </r>
  <r>
    <m/>
    <m/>
    <s v="П021102-6"/>
    <x v="49"/>
    <x v="2"/>
    <s v="Просвета - предшколско, основно и средње"/>
    <m/>
    <n v="0.08"/>
    <n v="0.1"/>
    <n v="14.88"/>
    <n v="14.88"/>
    <n v="16.070399999999999"/>
    <n v="17.558399999999999"/>
    <n v="2871.8"/>
    <n v="46150.974719999998"/>
    <n v="50424.21312"/>
    <n v="16.380987353363977"/>
    <n v="17.897745441638421"/>
    <n v="3.23"/>
    <s v="VII"/>
    <s v="2"/>
    <n v="3.53"/>
    <s v="VIII"/>
    <s v="1"/>
    <n v="3.34"/>
    <n v="3.45"/>
    <s v="VII"/>
    <n v="3"/>
    <n v="3.34"/>
    <s v="ISTI"/>
    <n v="3.4055727554179529"/>
    <n v="-5.382436260623228E-2"/>
    <n v="3.06"/>
    <n v="3.402124711316397"/>
  </r>
  <r>
    <m/>
    <m/>
    <s v="П021102-5"/>
    <x v="49"/>
    <x v="3"/>
    <s v="Просвета - предшколско, основно и средње"/>
    <m/>
    <n v="0.08"/>
    <n v="0.1"/>
    <n v="13.65"/>
    <n v="13.65"/>
    <n v="14.742000000000001"/>
    <n v="16.106999999999999"/>
    <n v="2871.8"/>
    <n v="42336.075600000004"/>
    <n v="46256.082600000002"/>
    <n v="15.026913801977036"/>
    <n v="16.418294709567501"/>
    <n v="2.96"/>
    <s v="VII"/>
    <s v="1"/>
    <n v="3.24"/>
    <s v="VII"/>
    <s v="2"/>
    <n v="2.76"/>
    <n v="2.84"/>
    <s v="VI"/>
    <n v="3"/>
    <n v="2.78"/>
    <s v="PAD"/>
    <n v="-6.081081081081086"/>
    <n v="-0.14197530864197541"/>
    <n v="0"/>
    <n v="3.0639112903225807"/>
  </r>
  <r>
    <m/>
    <m/>
    <s v="П023100-4"/>
    <x v="50"/>
    <x v="0"/>
    <s v="Просвета - предшколско, основно и средње"/>
    <m/>
    <m/>
    <m/>
    <n v="11.15"/>
    <n v="11.15"/>
    <n v="11.15"/>
    <n v="11.15"/>
    <n v="2871.8"/>
    <n v="32020.570000000003"/>
    <n v="32020.570000000003"/>
    <n v="11.365492395336044"/>
    <n v="11.365492395336044"/>
    <n v="2.2400000000000002"/>
    <s v="V"/>
    <s v="2"/>
    <n v="2.2400000000000002"/>
    <s v="V"/>
    <s v="2"/>
    <n v="2.2400000000000002"/>
    <n v="2.36"/>
    <s v="V"/>
    <n v="2"/>
    <n v="2.2999999999999998"/>
    <s v="ISTI"/>
    <n v="2.6785714285714106"/>
    <n v="2.6785714285714107E-2"/>
    <n v="219.3"/>
    <m/>
  </r>
  <r>
    <m/>
    <m/>
    <s v="П021201-4"/>
    <x v="51"/>
    <x v="0"/>
    <s v="Просвета - предшколско, основно и средње"/>
    <m/>
    <m/>
    <m/>
    <n v="11.15"/>
    <n v="11.15"/>
    <n v="11.15"/>
    <n v="11.15"/>
    <n v="2871.8"/>
    <n v="32020.570000000003"/>
    <n v="32020.570000000003"/>
    <n v="11.365492395336044"/>
    <n v="11.365492395336044"/>
    <n v="2.2400000000000002"/>
    <s v="V"/>
    <s v="2"/>
    <n v="2.2400000000000002"/>
    <s v="V"/>
    <s v="2"/>
    <n v="2.1"/>
    <n v="2.16"/>
    <s v="IV"/>
    <n v="3"/>
    <n v="2.1"/>
    <s v="PAD"/>
    <n v="-6.2500000000000053"/>
    <n v="-6.2500000000000056E-2"/>
    <n v="36.44"/>
    <m/>
  </r>
  <r>
    <m/>
    <m/>
    <s v="П021201-3"/>
    <x v="51"/>
    <x v="4"/>
    <s v="Просвета - предшколско, основно и средње"/>
    <m/>
    <m/>
    <m/>
    <n v="9.85"/>
    <n v="9.85"/>
    <n v="9.85"/>
    <n v="9.85"/>
    <n v="2871.8"/>
    <n v="28287.23"/>
    <n v="28287.23"/>
    <n v="10.040367721440361"/>
    <n v="10.040367721440361"/>
    <n v="1.98"/>
    <s v="IV"/>
    <s v="2"/>
    <n v="1.98"/>
    <s v="IV"/>
    <s v="2"/>
    <n v="2.1"/>
    <n v="2.16"/>
    <s v="IV"/>
    <n v="3"/>
    <n v="2.1"/>
    <s v="RAST"/>
    <n v="6.0606060606060659"/>
    <n v="6.0606060606060663E-2"/>
    <n v="25.79"/>
    <m/>
  </r>
  <r>
    <m/>
    <m/>
    <s v="П021202-4"/>
    <x v="52"/>
    <x v="0"/>
    <s v="Просвета - предшколско, основно и средње"/>
    <m/>
    <m/>
    <n v="0.1"/>
    <n v="11.15"/>
    <n v="11.15"/>
    <n v="11.15"/>
    <n v="12.265000000000001"/>
    <n v="2871.8"/>
    <n v="32020.570000000003"/>
    <n v="35222.627"/>
    <n v="11.365492395336044"/>
    <n v="12.502041634869647"/>
    <n v="2.2400000000000002"/>
    <s v="V"/>
    <s v="2"/>
    <n v="2.46"/>
    <s v="VI"/>
    <s v="1"/>
    <n v="2.2400000000000002"/>
    <n v="2.36"/>
    <s v="V"/>
    <n v="2"/>
    <n v="2.2000000000000002"/>
    <s v="ISTI"/>
    <n v="-1.7857142857142869"/>
    <n v="-0.10569105691056901"/>
    <n v="14.94"/>
    <m/>
  </r>
  <r>
    <m/>
    <m/>
    <s v="П021202-3"/>
    <x v="52"/>
    <x v="4"/>
    <s v="Просвета - предшколско, основно и средње"/>
    <m/>
    <m/>
    <n v="0.1"/>
    <n v="9.85"/>
    <n v="9.85"/>
    <n v="9.85"/>
    <n v="10.834999999999999"/>
    <n v="2871.8"/>
    <n v="28287.23"/>
    <n v="31115.952999999998"/>
    <n v="10.040367721440361"/>
    <n v="11.044404493584397"/>
    <n v="1.98"/>
    <s v="IV"/>
    <s v="2"/>
    <n v="2.1800000000000002"/>
    <s v="V"/>
    <s v="1"/>
    <n v="2.2400000000000002"/>
    <n v="2.36"/>
    <s v="V"/>
    <n v="2"/>
    <n v="2.2000000000000002"/>
    <s v="RAST"/>
    <n v="11.111111111111121"/>
    <n v="9.174311926605512E-3"/>
    <n v="11.28"/>
    <m/>
  </r>
  <r>
    <m/>
    <m/>
    <s v="П022901"/>
    <x v="53"/>
    <x v="0"/>
    <s v="Просвета - предшколско, основно и средње"/>
    <m/>
    <m/>
    <m/>
    <n v="13.42"/>
    <n v="13.42"/>
    <n v="13.42"/>
    <n v="13.42"/>
    <n v="2871.8"/>
    <n v="38539.556000000004"/>
    <n v="38539.556000000004"/>
    <n v="13.679363941292351"/>
    <n v="13.679363941292351"/>
    <n v="2.7"/>
    <s v="VI"/>
    <s v="2"/>
    <n v="2.7"/>
    <s v="VI"/>
    <s v="2"/>
    <n v="2.4300000000000002"/>
    <n v="2.58"/>
    <s v="VI"/>
    <n v="1"/>
    <n v="2.58"/>
    <s v="PAD"/>
    <n v="-4.4444444444444482"/>
    <n v="-4.4444444444444481E-2"/>
    <m/>
    <m/>
  </r>
  <r>
    <m/>
    <m/>
    <s v="П022602"/>
    <x v="54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35"/>
    <n v="3.57"/>
    <s v="VIII"/>
    <n v="1"/>
    <n v="3.57"/>
    <s v="ISTI"/>
    <n v="2.5862068965517198"/>
    <n v="-6.7885117493472646E-2"/>
    <n v="11"/>
    <m/>
  </r>
  <r>
    <m/>
    <m/>
    <s v="П022801"/>
    <x v="55"/>
    <x v="2"/>
    <s v="Просвета - предшколско, основно и средње"/>
    <m/>
    <m/>
    <m/>
    <n v="13.73"/>
    <n v="17.32"/>
    <n v="13.73"/>
    <n v="17.32"/>
    <n v="2871.8"/>
    <n v="39429.814000000006"/>
    <n v="49739.576000000001"/>
    <n v="13.995355209682861"/>
    <n v="17.654737962979397"/>
    <n v="2.76"/>
    <s v="VI"/>
    <s v="3"/>
    <n v="3.48"/>
    <s v="VIII"/>
    <s v="1"/>
    <n v="2.92"/>
    <n v="3.11"/>
    <s v="VII"/>
    <n v="1"/>
    <n v="3.11"/>
    <s v="ISTI"/>
    <n v="12.681159420289859"/>
    <n v="-0.10632183908045981"/>
    <n v="2"/>
    <m/>
  </r>
  <r>
    <m/>
    <m/>
    <s v="П022802"/>
    <x v="56"/>
    <x v="2"/>
    <s v="Просвета - предшколско, основно и средње"/>
    <n v="0.1"/>
    <m/>
    <m/>
    <n v="13.73"/>
    <n v="17.32"/>
    <n v="15.103000000000002"/>
    <n v="19.052"/>
    <n v="2871.8"/>
    <n v="43372.79540000001"/>
    <n v="54713.533600000002"/>
    <n v="15.394890730651149"/>
    <n v="19.420211759277336"/>
    <n v="3.04"/>
    <s v="VII"/>
    <s v="1"/>
    <n v="3.83"/>
    <s v="VIII"/>
    <s v="2"/>
    <n v="3.12"/>
    <n v="3.33"/>
    <s v="VII"/>
    <n v="2"/>
    <n v="3.33"/>
    <s v="ISTI"/>
    <n v="9.5394736842105274"/>
    <n v="-0.13054830287206265"/>
    <n v="1"/>
    <m/>
  </r>
  <r>
    <m/>
    <m/>
    <s v="П022700"/>
    <x v="57"/>
    <x v="2"/>
    <s v="Просвета - предшколско, основно и средње"/>
    <m/>
    <m/>
    <m/>
    <n v="13.73"/>
    <n v="13.73"/>
    <n v="13.73"/>
    <n v="13.73"/>
    <n v="2871.8"/>
    <n v="39429.814000000006"/>
    <n v="39429.814000000006"/>
    <n v="13.995355209682861"/>
    <n v="13.995355209682861"/>
    <n v="2.76"/>
    <s v="VI"/>
    <s v="3"/>
    <n v="2.76"/>
    <s v="VI"/>
    <s v="3"/>
    <n v="3.12"/>
    <n v="3.33"/>
    <s v="VII"/>
    <n v="2"/>
    <n v="3.27"/>
    <s v="RAST"/>
    <n v="18.478260869565226"/>
    <n v="0.18478260869565227"/>
    <m/>
    <m/>
  </r>
  <r>
    <m/>
    <m/>
    <s v="П022501"/>
    <x v="58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1509.85"/>
    <m/>
  </r>
  <r>
    <m/>
    <m/>
    <s v="П022502"/>
    <x v="59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84"/>
    <s v="RAST"/>
    <n v="10.344827586206893"/>
    <n v="2.6109660574411974E-3"/>
    <n v="42.5"/>
    <m/>
  </r>
  <r>
    <m/>
    <m/>
    <s v="П022401"/>
    <x v="60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58"/>
    <s v="RAST"/>
    <n v="2.8735632183908075"/>
    <n v="2.8735632183908073E-2"/>
    <n v="3.06"/>
    <m/>
  </r>
  <r>
    <m/>
    <m/>
    <s v="П022402"/>
    <x v="61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58"/>
    <n v="3.83"/>
    <s v="VIII"/>
    <n v="2"/>
    <n v="3.72"/>
    <s v="ISTI"/>
    <n v="6.8965517241379377"/>
    <n v="-2.8720626631853752E-2"/>
    <n v="1"/>
    <m/>
  </r>
  <r>
    <m/>
    <m/>
    <s v="П022201-7"/>
    <x v="62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1186.32"/>
    <m/>
  </r>
  <r>
    <m/>
    <m/>
    <s v="П022201-6"/>
    <x v="62"/>
    <x v="2"/>
    <s v="Просвета - предшколско, основно и средње"/>
    <m/>
    <m/>
    <m/>
    <n v="13.73"/>
    <n v="13.73"/>
    <n v="13.73"/>
    <n v="13.73"/>
    <n v="2871.8"/>
    <n v="39429.814000000006"/>
    <n v="39429.814000000006"/>
    <n v="13.995355209682861"/>
    <n v="13.995355209682861"/>
    <n v="2.76"/>
    <s v="VI"/>
    <s v="3"/>
    <n v="2.76"/>
    <s v="VI"/>
    <s v="3"/>
    <n v="3.12"/>
    <n v="3.33"/>
    <s v="VII"/>
    <n v="2"/>
    <n v="3.31"/>
    <s v="RAST"/>
    <n v="19.927536231884069"/>
    <n v="0.19927536231884069"/>
    <n v="146.26"/>
    <n v="3.0440646651270211"/>
  </r>
  <r>
    <m/>
    <m/>
    <s v="П022202-7"/>
    <x v="63"/>
    <x v="1"/>
    <s v="Просвета - предшколско, основно и средње"/>
    <m/>
    <m/>
    <n v="0.1"/>
    <n v="13.73"/>
    <n v="17.32"/>
    <n v="13.73"/>
    <n v="19.052"/>
    <n v="2871.8"/>
    <n v="39429.814000000006"/>
    <n v="54713.533600000002"/>
    <n v="13.995355209682861"/>
    <n v="19.420211759277336"/>
    <n v="2.76"/>
    <s v="VI"/>
    <s v="3"/>
    <n v="3.83"/>
    <s v="VIII"/>
    <s v="2"/>
    <n v="3.84"/>
    <n v="3.96"/>
    <s v="VIII"/>
    <n v="3"/>
    <n v="3.84"/>
    <s v="RAST"/>
    <n v="39.130434782608702"/>
    <n v="2.6109660574411974E-3"/>
    <n v="19.170000000000002"/>
    <m/>
  </r>
  <r>
    <m/>
    <m/>
    <s v="П022202-6"/>
    <x v="63"/>
    <x v="2"/>
    <s v="Просвета - предшколско, основно и средње"/>
    <m/>
    <m/>
    <n v="0.1"/>
    <n v="13.73"/>
    <n v="13.73"/>
    <n v="13.73"/>
    <n v="15.103000000000002"/>
    <n v="2871.8"/>
    <n v="39429.814000000006"/>
    <n v="43372.79540000001"/>
    <n v="13.995355209682861"/>
    <n v="15.394890730651149"/>
    <n v="2.76"/>
    <s v="VI"/>
    <s v="3"/>
    <n v="3.04"/>
    <s v="VII"/>
    <s v="1"/>
    <n v="3.12"/>
    <n v="3.33"/>
    <s v="VII"/>
    <n v="2"/>
    <n v="3.31"/>
    <s v="RAST"/>
    <n v="19.927536231884069"/>
    <n v="8.8815789473684209E-2"/>
    <n v="3"/>
    <n v="3.0440646651270211"/>
  </r>
  <r>
    <m/>
    <m/>
    <s v="П021701"/>
    <x v="64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1245.0999999999999"/>
    <m/>
  </r>
  <r>
    <m/>
    <m/>
    <s v="П021800"/>
    <x v="65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58"/>
    <s v="RAST"/>
    <n v="2.8735632183908075"/>
    <n v="2.8735632183908073E-2"/>
    <m/>
    <m/>
  </r>
  <r>
    <m/>
    <m/>
    <s v="П021702"/>
    <x v="66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"/>
    <s v="RAST"/>
    <n v="12.068965517241377"/>
    <n v="1.8276762402088732E-2"/>
    <n v="14.55"/>
    <m/>
  </r>
  <r>
    <m/>
    <m/>
    <s v="П022302"/>
    <x v="67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58"/>
    <n v="3.83"/>
    <s v="VIII"/>
    <n v="2"/>
    <n v="3.72"/>
    <s v="ISTI"/>
    <n v="6.8965517241379377"/>
    <n v="-2.8720626631853752E-2"/>
    <n v="19.600000000000001"/>
    <m/>
  </r>
  <r>
    <m/>
    <m/>
    <s v="П022301"/>
    <x v="68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58"/>
    <s v="RAST"/>
    <n v="2.8735632183908075"/>
    <n v="2.8735632183908073E-2"/>
    <n v="34.6"/>
    <m/>
  </r>
  <r>
    <m/>
    <m/>
    <s v="П022001"/>
    <x v="69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58"/>
    <s v="RAST"/>
    <n v="2.8735632183908075"/>
    <n v="2.8735632183908073E-2"/>
    <n v="41.25"/>
    <m/>
  </r>
  <r>
    <m/>
    <m/>
    <s v="П022003"/>
    <x v="70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58"/>
    <n v="3.83"/>
    <s v="VIII"/>
    <n v="2"/>
    <n v="3.72"/>
    <s v="ISTI"/>
    <n v="6.8965517241379377"/>
    <n v="-2.8720626631853752E-2"/>
    <n v="26.73"/>
    <m/>
  </r>
  <r>
    <m/>
    <m/>
    <s v="П022101"/>
    <x v="71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58"/>
    <n v="3.83"/>
    <s v="VIII"/>
    <n v="2"/>
    <n v="3.58"/>
    <s v="RAST"/>
    <n v="2.8735632183908075"/>
    <n v="2.8735632183908073E-2"/>
    <n v="55"/>
    <m/>
  </r>
  <r>
    <m/>
    <m/>
    <s v="П022102"/>
    <x v="72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58"/>
    <n v="3.83"/>
    <s v="VIII"/>
    <n v="2"/>
    <n v="3.72"/>
    <s v="ISTI"/>
    <n v="6.8965517241379377"/>
    <n v="-2.8720626631853752E-2"/>
    <n v="25.75"/>
    <m/>
  </r>
  <r>
    <m/>
    <m/>
    <s v="П021901"/>
    <x v="73"/>
    <x v="1"/>
    <s v="Просвета - предшколско, основно и средње"/>
    <m/>
    <m/>
    <m/>
    <n v="17.32"/>
    <n v="17.32"/>
    <n v="17.32"/>
    <n v="17.32"/>
    <n v="2871.8"/>
    <n v="49739.576000000001"/>
    <n v="49739.576000000001"/>
    <n v="17.654737962979397"/>
    <n v="17.654737962979397"/>
    <n v="3.48"/>
    <s v="VIII"/>
    <s v="1"/>
    <n v="3.48"/>
    <s v="VIII"/>
    <s v="1"/>
    <n v="3.84"/>
    <n v="3.96"/>
    <s v="VIII"/>
    <n v="3"/>
    <n v="3.84"/>
    <s v="RAST"/>
    <n v="10.344827586206893"/>
    <n v="0.10344827586206894"/>
    <n v="827.18"/>
    <m/>
  </r>
  <r>
    <m/>
    <m/>
    <s v="П021902"/>
    <x v="74"/>
    <x v="1"/>
    <s v="Просвета - предшколско, основно и средње"/>
    <m/>
    <m/>
    <n v="0.1"/>
    <n v="17.32"/>
    <n v="17.32"/>
    <n v="17.32"/>
    <n v="19.052"/>
    <n v="2871.8"/>
    <n v="49739.576000000001"/>
    <n v="54713.533600000002"/>
    <n v="17.654737962979397"/>
    <n v="19.420211759277336"/>
    <n v="3.48"/>
    <s v="VIII"/>
    <s v="1"/>
    <n v="3.83"/>
    <s v="VIII"/>
    <s v="2"/>
    <n v="3.84"/>
    <n v="3.96"/>
    <s v="VIII"/>
    <n v="3"/>
    <n v="3.9"/>
    <s v="RAST"/>
    <n v="12.068965517241377"/>
    <n v="1.8276762402088732E-2"/>
    <n v="35.35"/>
    <m/>
  </r>
  <r>
    <m/>
    <m/>
    <s v="П021600"/>
    <x v="75"/>
    <x v="0"/>
    <s v="Просвета - предшколско, основно и средње"/>
    <m/>
    <m/>
    <m/>
    <n v="11.15"/>
    <n v="11.15"/>
    <n v="11.15"/>
    <n v="11.15"/>
    <n v="2871.8"/>
    <n v="32020.570000000003"/>
    <n v="32020.570000000003"/>
    <n v="11.365492395336044"/>
    <n v="11.365492395336044"/>
    <n v="2.2400000000000002"/>
    <s v="V"/>
    <s v="2"/>
    <n v="2.2400000000000002"/>
    <s v="V"/>
    <s v="2"/>
    <n v="2.76"/>
    <n v="2.84"/>
    <s v="VI"/>
    <n v="3"/>
    <n v="2.76"/>
    <s v="RAST"/>
    <n v="23.214285714285694"/>
    <n v="0.23214285714285693"/>
    <n v="26"/>
    <m/>
  </r>
  <r>
    <m/>
    <m/>
    <m/>
    <x v="76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3:G81" firstHeaderRow="1" firstDataRow="2" firstDataCol="1"/>
  <pivotFields count="34">
    <pivotField showAll="0"/>
    <pivotField showAll="0"/>
    <pivotField showAll="0"/>
    <pivotField axis="axisRow" showAll="0">
      <items count="82">
        <item x="0"/>
        <item x="1"/>
        <item x="2"/>
        <item x="3"/>
        <item x="4"/>
        <item x="5"/>
        <item x="6"/>
        <item x="7"/>
        <item m="1" x="79"/>
        <item m="1" x="80"/>
        <item m="1" x="77"/>
        <item m="1" x="78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Col" showAll="0">
      <items count="7">
        <item x="4"/>
        <item x="0"/>
        <item x="3"/>
        <item x="2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3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</rowItems>
  <colFields count="1">
    <field x="4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Предложени коеф." fld="28" baseField="0" baseItem="0"/>
  </dataFields>
  <formats count="5">
    <format dxfId="140">
      <pivotArea type="origin" dataOnly="0" labelOnly="1" outline="0" fieldPosition="0"/>
    </format>
    <format dxfId="139">
      <pivotArea field="3" type="button" dataOnly="0" labelOnly="1" outline="0" axis="axisRow" fieldPosition="0"/>
    </format>
    <format dxfId="138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7">
      <pivotArea dataOnly="0" labelOnly="1" fieldPosition="0">
        <references count="1">
          <reference field="3" count="3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</reference>
        </references>
      </pivotArea>
    </format>
    <format dxfId="13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70" zoomScaleNormal="70" workbookViewId="0">
      <selection activeCell="B11" sqref="B11:J11"/>
    </sheetView>
  </sheetViews>
  <sheetFormatPr defaultRowHeight="15" x14ac:dyDescent="0.25"/>
  <cols>
    <col min="1" max="1" width="13.5703125" customWidth="1"/>
    <col min="2" max="2" width="11.5703125" customWidth="1"/>
    <col min="3" max="3" width="2.42578125" bestFit="1" customWidth="1"/>
    <col min="6" max="6" width="2.42578125" bestFit="1" customWidth="1"/>
    <col min="9" max="9" width="2.42578125" bestFit="1" customWidth="1"/>
    <col min="12" max="12" width="2.42578125" bestFit="1" customWidth="1"/>
    <col min="15" max="15" width="2.42578125" bestFit="1" customWidth="1"/>
    <col min="18" max="18" width="2.42578125" bestFit="1" customWidth="1"/>
    <col min="21" max="21" width="2.42578125" bestFit="1" customWidth="1"/>
    <col min="24" max="24" width="2.42578125" bestFit="1" customWidth="1"/>
    <col min="27" max="27" width="2.42578125" bestFit="1" customWidth="1"/>
  </cols>
  <sheetData>
    <row r="1" spans="1:28" x14ac:dyDescent="0.25">
      <c r="A1" t="s">
        <v>0</v>
      </c>
      <c r="B1" t="s">
        <v>1</v>
      </c>
    </row>
    <row r="3" spans="1:28" x14ac:dyDescent="0.25">
      <c r="A3" t="s">
        <v>2</v>
      </c>
      <c r="B3" s="20">
        <v>1</v>
      </c>
      <c r="C3" s="21"/>
      <c r="D3" s="21"/>
      <c r="E3" s="22">
        <v>2</v>
      </c>
      <c r="F3" s="22"/>
      <c r="G3" s="22"/>
      <c r="H3" s="23">
        <v>3</v>
      </c>
      <c r="I3" s="23"/>
      <c r="J3" s="23"/>
      <c r="K3" s="24">
        <v>4</v>
      </c>
      <c r="L3" s="24"/>
      <c r="M3" s="24"/>
      <c r="N3" s="25">
        <v>5</v>
      </c>
      <c r="O3" s="25"/>
      <c r="P3" s="25"/>
      <c r="Q3" s="27">
        <v>6</v>
      </c>
      <c r="R3" s="27"/>
      <c r="S3" s="27"/>
      <c r="T3" s="26">
        <v>7</v>
      </c>
      <c r="U3" s="26"/>
      <c r="V3" s="26"/>
      <c r="W3" s="28">
        <v>8</v>
      </c>
      <c r="X3" s="28"/>
      <c r="Y3" s="28"/>
      <c r="Z3" s="29">
        <v>9</v>
      </c>
      <c r="AA3" s="29"/>
      <c r="AB3" s="29"/>
    </row>
    <row r="4" spans="1:28" x14ac:dyDescent="0.25">
      <c r="A4" s="30" t="s">
        <v>3</v>
      </c>
      <c r="B4" s="2">
        <v>7</v>
      </c>
      <c r="C4" s="3" t="s">
        <v>4</v>
      </c>
      <c r="D4" s="2">
        <v>7.64</v>
      </c>
      <c r="E4" s="6">
        <f>ROUND(7.64525996941896,2)</f>
        <v>7.65</v>
      </c>
      <c r="F4" s="7" t="s">
        <v>4</v>
      </c>
      <c r="G4" s="6">
        <v>8</v>
      </c>
      <c r="H4" s="4">
        <v>8.01</v>
      </c>
      <c r="I4" s="5" t="s">
        <v>4</v>
      </c>
      <c r="J4" s="4">
        <v>8.35</v>
      </c>
      <c r="K4" s="1"/>
    </row>
    <row r="5" spans="1:28" x14ac:dyDescent="0.25">
      <c r="A5" s="22" t="s">
        <v>5</v>
      </c>
      <c r="B5" s="2">
        <v>6.5</v>
      </c>
      <c r="C5" s="3" t="s">
        <v>4</v>
      </c>
      <c r="D5" s="2">
        <v>6.72</v>
      </c>
      <c r="E5" s="6">
        <f>ROUND(6.7275,2)</f>
        <v>6.73</v>
      </c>
      <c r="F5" s="7" t="s">
        <v>4</v>
      </c>
      <c r="G5" s="6">
        <v>6.85</v>
      </c>
      <c r="H5" s="4">
        <v>6.8599999999999994</v>
      </c>
      <c r="I5" s="5" t="s">
        <v>4</v>
      </c>
      <c r="J5" s="4">
        <v>6.96</v>
      </c>
      <c r="K5" s="1"/>
    </row>
    <row r="6" spans="1:28" x14ac:dyDescent="0.25">
      <c r="A6" s="23" t="s">
        <v>6</v>
      </c>
      <c r="B6" s="2">
        <v>5.55</v>
      </c>
      <c r="C6" s="3" t="s">
        <v>4</v>
      </c>
      <c r="D6" s="2">
        <v>5.98</v>
      </c>
      <c r="E6" s="6">
        <v>5.99</v>
      </c>
      <c r="F6" s="7" t="s">
        <v>4</v>
      </c>
      <c r="G6" s="6">
        <v>6.46</v>
      </c>
      <c r="H6" s="4">
        <v>6.47</v>
      </c>
      <c r="I6" s="5" t="s">
        <v>4</v>
      </c>
      <c r="J6" s="4">
        <v>6.69</v>
      </c>
      <c r="K6" s="8">
        <v>6.7</v>
      </c>
      <c r="L6" s="9" t="s">
        <v>4</v>
      </c>
      <c r="M6" s="8">
        <v>6.92</v>
      </c>
      <c r="N6" s="10">
        <v>6.93</v>
      </c>
      <c r="O6" s="11" t="s">
        <v>4</v>
      </c>
      <c r="P6" s="10">
        <v>7.17</v>
      </c>
      <c r="Q6" s="14">
        <v>7.18</v>
      </c>
      <c r="R6" s="15" t="s">
        <v>4</v>
      </c>
      <c r="S6" s="14">
        <v>7.42</v>
      </c>
      <c r="T6" s="16">
        <v>7.43</v>
      </c>
      <c r="U6" s="17" t="s">
        <v>4</v>
      </c>
      <c r="V6" s="16">
        <v>7.68</v>
      </c>
      <c r="W6" s="18">
        <v>7.69</v>
      </c>
      <c r="X6" s="19" t="s">
        <v>4</v>
      </c>
      <c r="Y6" s="18">
        <v>7.82</v>
      </c>
      <c r="Z6" s="12">
        <v>7.83</v>
      </c>
      <c r="AA6" s="13" t="s">
        <v>4</v>
      </c>
      <c r="AB6" s="12">
        <v>7.96</v>
      </c>
    </row>
    <row r="7" spans="1:28" x14ac:dyDescent="0.25">
      <c r="A7" s="24" t="s">
        <v>7</v>
      </c>
      <c r="B7" s="2">
        <v>4.63</v>
      </c>
      <c r="C7" s="3" t="s">
        <v>4</v>
      </c>
      <c r="D7" s="2">
        <v>4.97</v>
      </c>
      <c r="E7" s="6">
        <v>4.9800000000000004</v>
      </c>
      <c r="F7" s="7" t="s">
        <v>4</v>
      </c>
      <c r="G7" s="6">
        <v>5.34</v>
      </c>
      <c r="H7" s="4">
        <v>5.35</v>
      </c>
      <c r="I7" s="5" t="s">
        <v>4</v>
      </c>
      <c r="J7" s="4">
        <v>5.53</v>
      </c>
      <c r="K7" s="8">
        <v>5.54</v>
      </c>
      <c r="L7" s="9" t="s">
        <v>4</v>
      </c>
      <c r="M7" s="8">
        <v>5.72</v>
      </c>
      <c r="N7" s="10">
        <v>5.73</v>
      </c>
      <c r="O7" s="11" t="s">
        <v>4</v>
      </c>
      <c r="P7" s="10">
        <v>5.92</v>
      </c>
      <c r="Q7" s="14">
        <v>5.93</v>
      </c>
      <c r="R7" s="15" t="s">
        <v>4</v>
      </c>
      <c r="S7" s="14">
        <v>6.13</v>
      </c>
      <c r="T7" s="16">
        <v>6.14</v>
      </c>
      <c r="U7" s="17" t="s">
        <v>4</v>
      </c>
      <c r="V7" s="16">
        <v>6.34</v>
      </c>
      <c r="W7" s="18">
        <v>6.35</v>
      </c>
      <c r="X7" s="19" t="s">
        <v>4</v>
      </c>
      <c r="Y7" s="18">
        <v>6.47</v>
      </c>
      <c r="Z7" s="12">
        <v>6.48</v>
      </c>
      <c r="AA7" s="13" t="s">
        <v>4</v>
      </c>
      <c r="AB7" s="12">
        <v>6.58</v>
      </c>
    </row>
    <row r="8" spans="1:28" x14ac:dyDescent="0.25">
      <c r="A8" s="25" t="s">
        <v>8</v>
      </c>
      <c r="B8" s="2">
        <v>3.86</v>
      </c>
      <c r="C8" s="3" t="s">
        <v>4</v>
      </c>
      <c r="D8" s="2">
        <v>4.12</v>
      </c>
      <c r="E8" s="6">
        <v>4.13</v>
      </c>
      <c r="F8" s="7" t="s">
        <v>4</v>
      </c>
      <c r="G8" s="6">
        <v>4.41</v>
      </c>
      <c r="H8" s="4">
        <v>4.42</v>
      </c>
      <c r="I8" s="5" t="s">
        <v>4</v>
      </c>
      <c r="J8" s="4">
        <v>4.5599999999999996</v>
      </c>
      <c r="K8" s="8">
        <v>4.57</v>
      </c>
      <c r="L8" s="9" t="s">
        <v>4</v>
      </c>
      <c r="M8" s="8">
        <v>4.72</v>
      </c>
      <c r="N8" s="10">
        <v>4.7300000000000004</v>
      </c>
      <c r="O8" s="11" t="s">
        <v>4</v>
      </c>
      <c r="P8" s="10">
        <v>4.8899999999999997</v>
      </c>
      <c r="Q8" s="14">
        <v>4.9000000000000004</v>
      </c>
      <c r="R8" s="15" t="s">
        <v>4</v>
      </c>
      <c r="S8" s="14">
        <v>5.0599999999999996</v>
      </c>
      <c r="T8" s="16">
        <v>5.07</v>
      </c>
      <c r="U8" s="17" t="s">
        <v>4</v>
      </c>
      <c r="V8" s="16">
        <v>5.24</v>
      </c>
      <c r="W8" s="18">
        <v>5.25</v>
      </c>
      <c r="X8" s="19" t="s">
        <v>4</v>
      </c>
      <c r="Y8" s="18">
        <v>5.34</v>
      </c>
      <c r="Z8" s="12">
        <v>5.35</v>
      </c>
      <c r="AA8" s="13" t="s">
        <v>4</v>
      </c>
      <c r="AB8" s="12">
        <v>5.43</v>
      </c>
    </row>
    <row r="9" spans="1:28" x14ac:dyDescent="0.25">
      <c r="A9" s="27" t="s">
        <v>9</v>
      </c>
      <c r="B9" s="2">
        <v>3.35</v>
      </c>
      <c r="C9" s="3" t="s">
        <v>4</v>
      </c>
      <c r="D9" s="2">
        <v>3.57</v>
      </c>
      <c r="E9" s="6">
        <v>3.58</v>
      </c>
      <c r="F9" s="7" t="s">
        <v>4</v>
      </c>
      <c r="G9" s="6">
        <v>3.83</v>
      </c>
      <c r="H9" s="4">
        <v>3.84</v>
      </c>
      <c r="I9" s="5" t="s">
        <v>4</v>
      </c>
      <c r="J9" s="4">
        <v>3.96</v>
      </c>
      <c r="K9" s="8">
        <v>3.97</v>
      </c>
      <c r="L9" s="9" t="s">
        <v>4</v>
      </c>
      <c r="M9" s="8">
        <v>4.0999999999999996</v>
      </c>
      <c r="N9" s="10">
        <v>4.1100000000000003</v>
      </c>
      <c r="O9" s="11" t="s">
        <v>4</v>
      </c>
      <c r="P9" s="10">
        <v>4.24</v>
      </c>
      <c r="Q9" s="14">
        <v>4.25</v>
      </c>
      <c r="R9" s="15" t="s">
        <v>4</v>
      </c>
      <c r="S9" s="14">
        <v>4.3899999999999997</v>
      </c>
      <c r="T9" s="16">
        <v>4.4000000000000004</v>
      </c>
      <c r="U9" s="17" t="s">
        <v>4</v>
      </c>
      <c r="V9" s="16">
        <v>4.55</v>
      </c>
      <c r="W9" s="18">
        <v>4.5599999999999996</v>
      </c>
      <c r="X9" s="19" t="s">
        <v>4</v>
      </c>
      <c r="Y9" s="18">
        <v>4.63</v>
      </c>
      <c r="Z9" s="12">
        <v>4.6399999999999997</v>
      </c>
      <c r="AA9" s="13" t="s">
        <v>4</v>
      </c>
      <c r="AB9" s="12">
        <v>4.71</v>
      </c>
    </row>
    <row r="10" spans="1:28" x14ac:dyDescent="0.25">
      <c r="A10" s="26" t="s">
        <v>10</v>
      </c>
      <c r="B10" s="2">
        <v>2.92</v>
      </c>
      <c r="C10" s="3" t="s">
        <v>4</v>
      </c>
      <c r="D10" s="2">
        <v>3.11</v>
      </c>
      <c r="E10" s="6">
        <v>3.12</v>
      </c>
      <c r="F10" s="7" t="s">
        <v>4</v>
      </c>
      <c r="G10" s="6">
        <v>3.33</v>
      </c>
      <c r="H10" s="4">
        <v>3.34</v>
      </c>
      <c r="I10" s="5" t="s">
        <v>4</v>
      </c>
      <c r="J10" s="4">
        <v>3.45</v>
      </c>
      <c r="K10" s="8">
        <v>3.46</v>
      </c>
      <c r="L10" s="9" t="s">
        <v>4</v>
      </c>
      <c r="M10" s="8">
        <v>3.57</v>
      </c>
      <c r="N10" s="10">
        <v>3.58</v>
      </c>
      <c r="O10" s="11" t="s">
        <v>4</v>
      </c>
      <c r="P10" s="10">
        <v>3.7</v>
      </c>
      <c r="Q10" s="14">
        <v>3.71</v>
      </c>
      <c r="R10" s="15" t="s">
        <v>4</v>
      </c>
      <c r="S10" s="14">
        <v>3.83</v>
      </c>
      <c r="T10" s="16">
        <v>3.84</v>
      </c>
      <c r="U10" s="17" t="s">
        <v>4</v>
      </c>
      <c r="V10" s="16">
        <v>3.96</v>
      </c>
      <c r="W10" s="18">
        <v>3.97</v>
      </c>
      <c r="X10" s="19" t="s">
        <v>4</v>
      </c>
      <c r="Y10" s="18">
        <v>4.04</v>
      </c>
      <c r="Z10" s="12">
        <v>4.05</v>
      </c>
      <c r="AA10" s="13" t="s">
        <v>4</v>
      </c>
      <c r="AB10" s="12">
        <v>4.1100000000000003</v>
      </c>
    </row>
    <row r="11" spans="1:28" x14ac:dyDescent="0.25">
      <c r="A11" s="28" t="s">
        <v>11</v>
      </c>
      <c r="B11" s="2">
        <v>2.4300000000000002</v>
      </c>
      <c r="C11" s="3" t="s">
        <v>4</v>
      </c>
      <c r="D11" s="2">
        <v>2.58</v>
      </c>
      <c r="E11" s="6">
        <v>2.59</v>
      </c>
      <c r="F11" s="7" t="s">
        <v>4</v>
      </c>
      <c r="G11" s="6">
        <v>2.75</v>
      </c>
      <c r="H11" s="4">
        <v>2.76</v>
      </c>
      <c r="I11" s="5" t="s">
        <v>4</v>
      </c>
      <c r="J11" s="4">
        <v>2.84</v>
      </c>
      <c r="K11" s="8">
        <v>2.85</v>
      </c>
      <c r="L11" s="9" t="s">
        <v>4</v>
      </c>
      <c r="M11" s="8">
        <v>2.94</v>
      </c>
      <c r="N11" s="10">
        <v>2.95</v>
      </c>
      <c r="O11" s="11" t="s">
        <v>4</v>
      </c>
      <c r="P11" s="10">
        <v>3.05</v>
      </c>
      <c r="Q11" s="14">
        <v>3.06</v>
      </c>
      <c r="R11" s="15" t="s">
        <v>4</v>
      </c>
      <c r="S11" s="14">
        <v>3.15</v>
      </c>
      <c r="T11" s="16">
        <v>3.16</v>
      </c>
      <c r="U11" s="17" t="s">
        <v>4</v>
      </c>
      <c r="V11" s="16">
        <v>3.22</v>
      </c>
      <c r="W11" s="18">
        <v>3.23</v>
      </c>
      <c r="X11" s="19" t="s">
        <v>4</v>
      </c>
      <c r="Y11" s="18">
        <v>3.27</v>
      </c>
      <c r="Z11" s="1"/>
    </row>
    <row r="12" spans="1:28" x14ac:dyDescent="0.25">
      <c r="A12" s="29" t="s">
        <v>12</v>
      </c>
      <c r="B12" s="2">
        <v>2.11</v>
      </c>
      <c r="C12" s="3" t="s">
        <v>4</v>
      </c>
      <c r="D12" s="2">
        <v>2.23</v>
      </c>
      <c r="E12" s="6">
        <v>2.2400000000000002</v>
      </c>
      <c r="F12" s="7" t="s">
        <v>4</v>
      </c>
      <c r="G12" s="6">
        <v>2.36</v>
      </c>
      <c r="H12" s="4">
        <v>2.37</v>
      </c>
      <c r="I12" s="5" t="s">
        <v>4</v>
      </c>
      <c r="J12" s="4">
        <v>2.44</v>
      </c>
      <c r="K12" s="8">
        <v>2.4500000000000002</v>
      </c>
      <c r="L12" s="9" t="s">
        <v>4</v>
      </c>
      <c r="M12" s="8">
        <v>2.5299999999999998</v>
      </c>
      <c r="N12" s="10">
        <v>2.5299999999999998</v>
      </c>
      <c r="O12" s="11" t="s">
        <v>4</v>
      </c>
      <c r="P12" s="10">
        <v>2.62</v>
      </c>
      <c r="Q12" s="14">
        <v>2.63</v>
      </c>
      <c r="R12" s="15" t="s">
        <v>4</v>
      </c>
      <c r="S12" s="14">
        <v>2.71</v>
      </c>
      <c r="T12" s="16">
        <v>2.72</v>
      </c>
      <c r="U12" s="17" t="s">
        <v>4</v>
      </c>
      <c r="V12" s="16">
        <v>2.77</v>
      </c>
      <c r="W12" s="18">
        <v>2.78</v>
      </c>
      <c r="X12" s="19" t="s">
        <v>4</v>
      </c>
      <c r="Y12" s="18">
        <v>2.82</v>
      </c>
      <c r="Z12" s="1"/>
    </row>
    <row r="13" spans="1:28" x14ac:dyDescent="0.25">
      <c r="A13" s="30" t="s">
        <v>13</v>
      </c>
      <c r="B13" s="2">
        <v>1.87</v>
      </c>
      <c r="C13" s="3" t="s">
        <v>4</v>
      </c>
      <c r="D13" s="2">
        <v>1.97</v>
      </c>
      <c r="E13" s="6">
        <v>1.98</v>
      </c>
      <c r="F13" s="7" t="s">
        <v>4</v>
      </c>
      <c r="G13" s="6">
        <v>2.09</v>
      </c>
      <c r="H13" s="4">
        <v>2.1</v>
      </c>
      <c r="I13" s="5" t="s">
        <v>4</v>
      </c>
      <c r="J13" s="4">
        <v>2.16</v>
      </c>
      <c r="K13" s="8">
        <v>2.17</v>
      </c>
      <c r="L13" s="9" t="s">
        <v>4</v>
      </c>
      <c r="M13" s="8">
        <v>2.2400000000000002</v>
      </c>
      <c r="N13" s="10">
        <v>2.25</v>
      </c>
      <c r="O13" s="11" t="s">
        <v>4</v>
      </c>
      <c r="P13" s="10">
        <v>2.3199999999999998</v>
      </c>
      <c r="Q13" s="14">
        <v>2.33</v>
      </c>
      <c r="R13" s="15" t="s">
        <v>4</v>
      </c>
      <c r="S13" s="14">
        <v>2.4</v>
      </c>
      <c r="T13" s="16">
        <v>2.41</v>
      </c>
      <c r="U13" s="17" t="s">
        <v>4</v>
      </c>
      <c r="V13" s="16">
        <v>2.4500000000000002</v>
      </c>
      <c r="W13" s="18">
        <v>2.46</v>
      </c>
      <c r="X13" s="19" t="s">
        <v>4</v>
      </c>
      <c r="Y13" s="18">
        <v>2.5</v>
      </c>
      <c r="Z13" s="1"/>
    </row>
    <row r="14" spans="1:28" x14ac:dyDescent="0.25">
      <c r="A14" s="22" t="s">
        <v>14</v>
      </c>
      <c r="B14" s="2">
        <v>1.47</v>
      </c>
      <c r="C14" s="3" t="s">
        <v>4</v>
      </c>
      <c r="D14" s="2">
        <v>1.54</v>
      </c>
      <c r="E14" s="6">
        <v>1.55</v>
      </c>
      <c r="F14" s="7" t="s">
        <v>4</v>
      </c>
      <c r="G14" s="6">
        <v>1.62</v>
      </c>
      <c r="H14" s="4">
        <v>1.63</v>
      </c>
      <c r="I14" s="5" t="s">
        <v>4</v>
      </c>
      <c r="J14" s="4">
        <v>1.67</v>
      </c>
      <c r="K14" s="8">
        <v>1.68</v>
      </c>
      <c r="L14" s="9" t="s">
        <v>4</v>
      </c>
      <c r="M14" s="8">
        <v>1.7</v>
      </c>
      <c r="N14" s="10">
        <v>1.71</v>
      </c>
      <c r="O14" s="11" t="s">
        <v>4</v>
      </c>
      <c r="P14" s="10">
        <v>1.73</v>
      </c>
      <c r="Q14" s="1"/>
    </row>
    <row r="15" spans="1:28" x14ac:dyDescent="0.25">
      <c r="A15" s="23" t="s">
        <v>15</v>
      </c>
      <c r="B15" s="2">
        <v>1.28</v>
      </c>
      <c r="C15" s="3" t="s">
        <v>4</v>
      </c>
      <c r="D15" s="2">
        <v>1.34</v>
      </c>
      <c r="E15" s="6">
        <v>1.35</v>
      </c>
      <c r="F15" s="7" t="s">
        <v>4</v>
      </c>
      <c r="G15" s="6">
        <v>1.41</v>
      </c>
      <c r="H15" s="4">
        <v>1.42</v>
      </c>
      <c r="I15" s="5" t="s">
        <v>4</v>
      </c>
      <c r="J15" s="4">
        <v>1.45</v>
      </c>
      <c r="K15" s="8">
        <v>1.46</v>
      </c>
      <c r="L15" s="9" t="s">
        <v>4</v>
      </c>
      <c r="M15" s="8">
        <v>1.48</v>
      </c>
      <c r="N15" s="10">
        <v>1.49</v>
      </c>
      <c r="O15" s="11" t="s">
        <v>4</v>
      </c>
      <c r="P15" s="10">
        <v>1.5</v>
      </c>
      <c r="Q15" s="1"/>
    </row>
    <row r="16" spans="1:28" x14ac:dyDescent="0.25">
      <c r="A16" s="24" t="s">
        <v>16</v>
      </c>
      <c r="B16" s="2">
        <v>1.1100000000000001</v>
      </c>
      <c r="C16" s="3" t="s">
        <v>4</v>
      </c>
      <c r="D16" s="2">
        <v>1.1599999999999999</v>
      </c>
      <c r="E16" s="6">
        <v>1.17</v>
      </c>
      <c r="F16" s="7" t="s">
        <v>4</v>
      </c>
      <c r="G16" s="6">
        <v>1.22</v>
      </c>
      <c r="H16" s="4">
        <v>1.23</v>
      </c>
      <c r="I16" s="5" t="s">
        <v>4</v>
      </c>
      <c r="J16" s="4">
        <v>1.25</v>
      </c>
      <c r="K16" s="8">
        <v>1.26</v>
      </c>
      <c r="L16" s="9" t="s">
        <v>4</v>
      </c>
      <c r="M16" s="8">
        <v>1.28</v>
      </c>
      <c r="N16" s="10">
        <v>1.29</v>
      </c>
      <c r="O16" s="11" t="s">
        <v>4</v>
      </c>
      <c r="P16" s="10">
        <v>1.3</v>
      </c>
      <c r="Q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6"/>
  <sheetViews>
    <sheetView topLeftCell="A78" workbookViewId="0">
      <selection activeCell="A5" sqref="A5:F80"/>
    </sheetView>
  </sheetViews>
  <sheetFormatPr defaultRowHeight="15" x14ac:dyDescent="0.25"/>
  <cols>
    <col min="1" max="1" width="50.140625" style="58" bestFit="1" customWidth="1"/>
    <col min="2" max="2" width="16.28515625" bestFit="1" customWidth="1"/>
    <col min="3" max="6" width="5" bestFit="1" customWidth="1"/>
    <col min="7" max="7" width="7.28515625" hidden="1" customWidth="1"/>
    <col min="8" max="8" width="7.7109375" bestFit="1" customWidth="1"/>
    <col min="9" max="9" width="5" bestFit="1" customWidth="1"/>
    <col min="10" max="10" width="6" bestFit="1" customWidth="1"/>
    <col min="11" max="11" width="7.140625" bestFit="1" customWidth="1"/>
    <col min="12" max="14" width="5" bestFit="1" customWidth="1"/>
    <col min="15" max="15" width="7.7109375" bestFit="1" customWidth="1"/>
    <col min="16" max="17" width="6" bestFit="1" customWidth="1"/>
    <col min="18" max="18" width="7" bestFit="1" customWidth="1"/>
    <col min="19" max="19" width="8.28515625" bestFit="1" customWidth="1"/>
    <col min="21" max="21" width="12.140625" bestFit="1" customWidth="1"/>
  </cols>
  <sheetData>
    <row r="3" spans="1:7" x14ac:dyDescent="0.25">
      <c r="A3" s="56" t="s">
        <v>298</v>
      </c>
      <c r="B3" s="54" t="s">
        <v>297</v>
      </c>
    </row>
    <row r="4" spans="1:7" x14ac:dyDescent="0.25">
      <c r="A4" s="56" t="s">
        <v>295</v>
      </c>
      <c r="B4" t="s">
        <v>14</v>
      </c>
      <c r="C4" t="s">
        <v>13</v>
      </c>
      <c r="D4" t="s">
        <v>12</v>
      </c>
      <c r="E4" t="s">
        <v>11</v>
      </c>
      <c r="F4" t="s">
        <v>10</v>
      </c>
      <c r="G4" t="s">
        <v>296</v>
      </c>
    </row>
    <row r="5" spans="1:7" x14ac:dyDescent="0.25">
      <c r="A5" s="57" t="s">
        <v>134</v>
      </c>
      <c r="B5" s="55"/>
      <c r="C5" s="55">
        <v>2.2999999999999998</v>
      </c>
      <c r="D5" s="55"/>
      <c r="E5" s="55"/>
      <c r="F5" s="55"/>
      <c r="G5" s="55"/>
    </row>
    <row r="6" spans="1:7" x14ac:dyDescent="0.25">
      <c r="A6" s="57" t="s">
        <v>146</v>
      </c>
      <c r="B6" s="55"/>
      <c r="C6" s="55">
        <v>2.76</v>
      </c>
      <c r="D6" s="55"/>
      <c r="E6" s="55">
        <v>3.31</v>
      </c>
      <c r="F6" s="55">
        <v>3.84</v>
      </c>
      <c r="G6" s="55"/>
    </row>
    <row r="7" spans="1:7" ht="30" x14ac:dyDescent="0.25">
      <c r="A7" s="57" t="s">
        <v>62</v>
      </c>
      <c r="B7" s="55"/>
      <c r="C7" s="55">
        <v>2.84</v>
      </c>
      <c r="D7" s="55"/>
      <c r="E7" s="55">
        <v>3.45</v>
      </c>
      <c r="F7" s="55">
        <v>4.07</v>
      </c>
      <c r="G7" s="55"/>
    </row>
    <row r="8" spans="1:7" x14ac:dyDescent="0.25">
      <c r="A8" s="57" t="s">
        <v>61</v>
      </c>
      <c r="B8" s="55"/>
      <c r="C8" s="55">
        <v>2.78</v>
      </c>
      <c r="D8" s="55"/>
      <c r="E8" s="55">
        <v>3.34</v>
      </c>
      <c r="F8" s="55">
        <v>3.96</v>
      </c>
      <c r="G8" s="55"/>
    </row>
    <row r="9" spans="1:7" x14ac:dyDescent="0.25">
      <c r="A9" s="57" t="s">
        <v>152</v>
      </c>
      <c r="B9" s="55"/>
      <c r="C9" s="55"/>
      <c r="D9" s="55"/>
      <c r="E9" s="55">
        <v>3.31</v>
      </c>
      <c r="F9" s="55">
        <v>3.84</v>
      </c>
      <c r="G9" s="55"/>
    </row>
    <row r="10" spans="1:7" x14ac:dyDescent="0.25">
      <c r="A10" s="57" t="s">
        <v>60</v>
      </c>
      <c r="B10" s="55"/>
      <c r="C10" s="55">
        <v>2.76</v>
      </c>
      <c r="D10" s="55"/>
      <c r="E10" s="55">
        <v>3.31</v>
      </c>
      <c r="F10" s="55">
        <v>3.84</v>
      </c>
      <c r="G10" s="55"/>
    </row>
    <row r="11" spans="1:7" ht="30" x14ac:dyDescent="0.25">
      <c r="A11" s="57" t="s">
        <v>143</v>
      </c>
      <c r="B11" s="55"/>
      <c r="C11" s="55">
        <v>2.82</v>
      </c>
      <c r="D11" s="55"/>
      <c r="E11" s="55">
        <v>3.39</v>
      </c>
      <c r="F11" s="55">
        <v>4.05</v>
      </c>
      <c r="G11" s="55"/>
    </row>
    <row r="12" spans="1:7" ht="30" x14ac:dyDescent="0.25">
      <c r="A12" s="57" t="s">
        <v>145</v>
      </c>
      <c r="B12" s="55"/>
      <c r="C12" s="55">
        <v>2.83</v>
      </c>
      <c r="D12" s="55"/>
      <c r="E12" s="55">
        <v>3.41</v>
      </c>
      <c r="F12" s="55">
        <v>4.09</v>
      </c>
      <c r="G12" s="55"/>
    </row>
    <row r="13" spans="1:7" ht="30" x14ac:dyDescent="0.25">
      <c r="A13" s="57" t="s">
        <v>144</v>
      </c>
      <c r="B13" s="55"/>
      <c r="C13" s="55">
        <v>2.84</v>
      </c>
      <c r="D13" s="55"/>
      <c r="E13" s="55">
        <v>3.43</v>
      </c>
      <c r="F13" s="55">
        <v>4.1500000000000004</v>
      </c>
      <c r="G13" s="55"/>
    </row>
    <row r="14" spans="1:7" ht="45" x14ac:dyDescent="0.25">
      <c r="A14" s="57" t="s">
        <v>141</v>
      </c>
      <c r="B14" s="55"/>
      <c r="C14" s="55">
        <v>2.84</v>
      </c>
      <c r="D14" s="55"/>
      <c r="E14" s="55">
        <v>3.45</v>
      </c>
      <c r="F14" s="55">
        <v>4.07</v>
      </c>
      <c r="G14" s="55"/>
    </row>
    <row r="15" spans="1:7" ht="30" x14ac:dyDescent="0.25">
      <c r="A15" s="57" t="s">
        <v>142</v>
      </c>
      <c r="B15" s="55"/>
      <c r="C15" s="55">
        <v>2.75</v>
      </c>
      <c r="D15" s="55"/>
      <c r="E15" s="55">
        <v>3.33</v>
      </c>
      <c r="F15" s="55">
        <v>3.9</v>
      </c>
      <c r="G15" s="55"/>
    </row>
    <row r="16" spans="1:7" ht="30" x14ac:dyDescent="0.25">
      <c r="A16" s="57" t="s">
        <v>151</v>
      </c>
      <c r="B16" s="55"/>
      <c r="C16" s="55"/>
      <c r="D16" s="55"/>
      <c r="E16" s="55"/>
      <c r="F16" s="55">
        <v>3.99</v>
      </c>
      <c r="G16" s="55"/>
    </row>
    <row r="17" spans="1:7" ht="30" x14ac:dyDescent="0.25">
      <c r="A17" s="57" t="s">
        <v>136</v>
      </c>
      <c r="B17" s="55"/>
      <c r="C17" s="55"/>
      <c r="D17" s="55"/>
      <c r="E17" s="55"/>
      <c r="F17" s="55">
        <v>3.84</v>
      </c>
      <c r="G17" s="55"/>
    </row>
    <row r="18" spans="1:7" x14ac:dyDescent="0.25">
      <c r="A18" s="57" t="s">
        <v>86</v>
      </c>
      <c r="B18" s="55"/>
      <c r="C18" s="55">
        <v>2.76</v>
      </c>
      <c r="D18" s="55"/>
      <c r="E18" s="55">
        <v>3.31</v>
      </c>
      <c r="F18" s="55">
        <v>3.84</v>
      </c>
      <c r="G18" s="55"/>
    </row>
    <row r="19" spans="1:7" x14ac:dyDescent="0.25">
      <c r="A19" s="57" t="s">
        <v>147</v>
      </c>
      <c r="B19" s="55"/>
      <c r="C19" s="55">
        <v>2.59</v>
      </c>
      <c r="D19" s="55"/>
      <c r="E19" s="55">
        <v>2.76</v>
      </c>
      <c r="F19" s="55"/>
      <c r="G19" s="55"/>
    </row>
    <row r="20" spans="1:7" x14ac:dyDescent="0.25">
      <c r="A20" s="57" t="s">
        <v>140</v>
      </c>
      <c r="B20" s="55"/>
      <c r="C20" s="55">
        <v>2.76</v>
      </c>
      <c r="D20" s="55"/>
      <c r="E20" s="55"/>
      <c r="F20" s="55"/>
      <c r="G20" s="55"/>
    </row>
    <row r="21" spans="1:7" x14ac:dyDescent="0.25">
      <c r="A21" s="57" t="s">
        <v>131</v>
      </c>
      <c r="B21" s="55"/>
      <c r="C21" s="55">
        <v>2.76</v>
      </c>
      <c r="D21" s="55"/>
      <c r="E21" s="55"/>
      <c r="F21" s="55"/>
      <c r="G21" s="55"/>
    </row>
    <row r="22" spans="1:7" x14ac:dyDescent="0.25">
      <c r="A22" s="57" t="s">
        <v>129</v>
      </c>
      <c r="B22" s="55"/>
      <c r="C22" s="55">
        <v>2.59</v>
      </c>
      <c r="D22" s="55"/>
      <c r="E22" s="55"/>
      <c r="F22" s="55"/>
      <c r="G22" s="55"/>
    </row>
    <row r="23" spans="1:7" x14ac:dyDescent="0.25">
      <c r="A23" s="57" t="s">
        <v>84</v>
      </c>
      <c r="B23" s="55"/>
      <c r="C23" s="55">
        <v>3.17</v>
      </c>
      <c r="D23" s="55"/>
      <c r="E23" s="55">
        <v>3.17</v>
      </c>
      <c r="F23" s="55">
        <v>3.84</v>
      </c>
      <c r="G23" s="55"/>
    </row>
    <row r="24" spans="1:7" ht="30" x14ac:dyDescent="0.25">
      <c r="A24" s="57" t="s">
        <v>85</v>
      </c>
      <c r="B24" s="55"/>
      <c r="C24" s="55">
        <v>3.3</v>
      </c>
      <c r="D24" s="55"/>
      <c r="E24" s="55">
        <v>3.3</v>
      </c>
      <c r="F24" s="55">
        <v>3.99</v>
      </c>
      <c r="G24" s="55"/>
    </row>
    <row r="25" spans="1:7" x14ac:dyDescent="0.25">
      <c r="A25" s="57" t="s">
        <v>74</v>
      </c>
      <c r="B25" s="55"/>
      <c r="C25" s="55">
        <v>2.76</v>
      </c>
      <c r="D25" s="55">
        <v>2.76</v>
      </c>
      <c r="E25" s="55">
        <v>3.31</v>
      </c>
      <c r="F25" s="55">
        <v>3.84</v>
      </c>
      <c r="G25" s="55"/>
    </row>
    <row r="26" spans="1:7" ht="30" x14ac:dyDescent="0.25">
      <c r="A26" s="57" t="s">
        <v>75</v>
      </c>
      <c r="B26" s="55"/>
      <c r="C26" s="55">
        <v>2.81</v>
      </c>
      <c r="D26" s="55">
        <v>2.81</v>
      </c>
      <c r="E26" s="55">
        <v>3.43</v>
      </c>
      <c r="F26" s="55">
        <v>3.99</v>
      </c>
      <c r="G26" s="55"/>
    </row>
    <row r="27" spans="1:7" ht="30" x14ac:dyDescent="0.25">
      <c r="A27" s="57" t="s">
        <v>77</v>
      </c>
      <c r="B27" s="55"/>
      <c r="C27" s="55">
        <v>2.84</v>
      </c>
      <c r="D27" s="55">
        <v>2.84</v>
      </c>
      <c r="E27" s="55">
        <v>3.45</v>
      </c>
      <c r="F27" s="55">
        <v>4.07</v>
      </c>
      <c r="G27" s="55"/>
    </row>
    <row r="28" spans="1:7" x14ac:dyDescent="0.25">
      <c r="A28" s="57" t="s">
        <v>76</v>
      </c>
      <c r="B28" s="55"/>
      <c r="C28" s="55">
        <v>2.78</v>
      </c>
      <c r="D28" s="55">
        <v>2.78</v>
      </c>
      <c r="E28" s="55">
        <v>3.34</v>
      </c>
      <c r="F28" s="55">
        <v>3.96</v>
      </c>
      <c r="G28" s="55"/>
    </row>
    <row r="29" spans="1:7" x14ac:dyDescent="0.25">
      <c r="A29" s="57" t="s">
        <v>67</v>
      </c>
      <c r="B29" s="55"/>
      <c r="C29" s="55"/>
      <c r="D29" s="55"/>
      <c r="E29" s="55"/>
      <c r="F29" s="55">
        <v>3.9</v>
      </c>
      <c r="G29" s="55"/>
    </row>
    <row r="30" spans="1:7" ht="30" x14ac:dyDescent="0.25">
      <c r="A30" s="57" t="s">
        <v>69</v>
      </c>
      <c r="B30" s="55"/>
      <c r="C30" s="55"/>
      <c r="D30" s="55"/>
      <c r="E30" s="55"/>
      <c r="F30" s="55">
        <v>4.0599999999999996</v>
      </c>
      <c r="G30" s="55"/>
    </row>
    <row r="31" spans="1:7" x14ac:dyDescent="0.25">
      <c r="A31" s="57" t="s">
        <v>63</v>
      </c>
      <c r="B31" s="55"/>
      <c r="C31" s="55">
        <v>2.76</v>
      </c>
      <c r="D31" s="55">
        <v>2.76</v>
      </c>
      <c r="E31" s="55">
        <v>3.31</v>
      </c>
      <c r="F31" s="55">
        <v>3.84</v>
      </c>
      <c r="G31" s="55"/>
    </row>
    <row r="32" spans="1:7" ht="30" x14ac:dyDescent="0.25">
      <c r="A32" s="57" t="s">
        <v>64</v>
      </c>
      <c r="B32" s="55"/>
      <c r="C32" s="55">
        <v>2.81</v>
      </c>
      <c r="D32" s="55">
        <v>2.81</v>
      </c>
      <c r="E32" s="55">
        <v>3.43</v>
      </c>
      <c r="F32" s="55">
        <v>3.99</v>
      </c>
      <c r="G32" s="55"/>
    </row>
    <row r="33" spans="1:7" ht="30" x14ac:dyDescent="0.25">
      <c r="A33" s="57" t="s">
        <v>66</v>
      </c>
      <c r="B33" s="55"/>
      <c r="C33" s="55">
        <v>2.84</v>
      </c>
      <c r="D33" s="55">
        <v>2.84</v>
      </c>
      <c r="E33" s="55">
        <v>3.45</v>
      </c>
      <c r="F33" s="55">
        <v>4.07</v>
      </c>
      <c r="G33" s="55"/>
    </row>
    <row r="34" spans="1:7" x14ac:dyDescent="0.25">
      <c r="A34" s="57" t="s">
        <v>65</v>
      </c>
      <c r="B34" s="55"/>
      <c r="C34" s="55">
        <v>2.78</v>
      </c>
      <c r="D34" s="55">
        <v>2.78</v>
      </c>
      <c r="E34" s="55">
        <v>3.34</v>
      </c>
      <c r="F34" s="55">
        <v>3.96</v>
      </c>
      <c r="G34" s="55"/>
    </row>
    <row r="35" spans="1:7" x14ac:dyDescent="0.25">
      <c r="A35" s="57" t="s">
        <v>47</v>
      </c>
      <c r="B35" s="55"/>
      <c r="C35" s="55">
        <v>2.84</v>
      </c>
      <c r="D35" s="55">
        <v>2.84</v>
      </c>
      <c r="E35" s="55">
        <v>3.43</v>
      </c>
      <c r="F35" s="55">
        <v>3.99</v>
      </c>
      <c r="G35" s="55"/>
    </row>
    <row r="36" spans="1:7" x14ac:dyDescent="0.25">
      <c r="A36" s="57" t="s">
        <v>51</v>
      </c>
      <c r="B36" s="55"/>
      <c r="C36" s="55">
        <v>2.84</v>
      </c>
      <c r="D36" s="55"/>
      <c r="E36" s="55">
        <v>3.45</v>
      </c>
      <c r="F36" s="55">
        <v>4.07</v>
      </c>
      <c r="G36" s="55"/>
    </row>
    <row r="37" spans="1:7" ht="45" x14ac:dyDescent="0.25">
      <c r="A37" s="57" t="s">
        <v>71</v>
      </c>
      <c r="B37" s="55"/>
      <c r="C37" s="55"/>
      <c r="D37" s="55"/>
      <c r="E37" s="55"/>
      <c r="F37" s="55">
        <v>3.96</v>
      </c>
      <c r="G37" s="55"/>
    </row>
    <row r="38" spans="1:7" ht="45" x14ac:dyDescent="0.25">
      <c r="A38" s="57" t="s">
        <v>73</v>
      </c>
      <c r="B38" s="55"/>
      <c r="C38" s="55"/>
      <c r="D38" s="55"/>
      <c r="E38" s="55"/>
      <c r="F38" s="55">
        <v>4.12</v>
      </c>
      <c r="G38" s="55"/>
    </row>
    <row r="39" spans="1:7" ht="30" x14ac:dyDescent="0.25">
      <c r="A39" s="57" t="s">
        <v>48</v>
      </c>
      <c r="B39" s="55"/>
      <c r="C39" s="55">
        <v>2.78</v>
      </c>
      <c r="D39" s="55">
        <v>2.78</v>
      </c>
      <c r="E39" s="55">
        <v>3.39</v>
      </c>
      <c r="F39" s="55">
        <v>4.05</v>
      </c>
      <c r="G39" s="55"/>
    </row>
    <row r="40" spans="1:7" ht="30" x14ac:dyDescent="0.25">
      <c r="A40" s="57" t="s">
        <v>52</v>
      </c>
      <c r="B40" s="55"/>
      <c r="C40" s="55"/>
      <c r="D40" s="55"/>
      <c r="E40" s="55">
        <v>3.41</v>
      </c>
      <c r="F40" s="55">
        <v>4.1100000000000003</v>
      </c>
      <c r="G40" s="55"/>
    </row>
    <row r="41" spans="1:7" ht="30" x14ac:dyDescent="0.25">
      <c r="A41" s="57" t="s">
        <v>49</v>
      </c>
      <c r="B41" s="55"/>
      <c r="C41" s="55">
        <v>2.79</v>
      </c>
      <c r="D41" s="55">
        <v>2.79</v>
      </c>
      <c r="E41" s="55">
        <v>3.41</v>
      </c>
      <c r="F41" s="55">
        <v>4.09</v>
      </c>
      <c r="G41" s="55"/>
    </row>
    <row r="42" spans="1:7" ht="30" x14ac:dyDescent="0.25">
      <c r="A42" s="57" t="s">
        <v>148</v>
      </c>
      <c r="B42" s="55"/>
      <c r="C42" s="55"/>
      <c r="D42" s="55"/>
      <c r="E42" s="55">
        <v>3.43</v>
      </c>
      <c r="F42" s="55">
        <v>4.18</v>
      </c>
      <c r="G42" s="55"/>
    </row>
    <row r="43" spans="1:7" ht="30" x14ac:dyDescent="0.25">
      <c r="A43" s="57" t="s">
        <v>50</v>
      </c>
      <c r="B43" s="55"/>
      <c r="C43" s="55">
        <v>2.8</v>
      </c>
      <c r="D43" s="55">
        <v>2.8</v>
      </c>
      <c r="E43" s="55">
        <v>3.43</v>
      </c>
      <c r="F43" s="55">
        <v>4.1500000000000004</v>
      </c>
      <c r="G43" s="55"/>
    </row>
    <row r="44" spans="1:7" ht="30" x14ac:dyDescent="0.25">
      <c r="A44" s="57" t="s">
        <v>53</v>
      </c>
      <c r="B44" s="55"/>
      <c r="C44" s="55"/>
      <c r="D44" s="55"/>
      <c r="E44" s="55">
        <v>3.45</v>
      </c>
      <c r="F44" s="55">
        <v>4.2300000000000004</v>
      </c>
      <c r="G44" s="55"/>
    </row>
    <row r="45" spans="1:7" x14ac:dyDescent="0.25">
      <c r="A45" s="57" t="s">
        <v>54</v>
      </c>
      <c r="B45" s="55"/>
      <c r="C45" s="55">
        <v>2.7</v>
      </c>
      <c r="D45" s="55">
        <v>2.7</v>
      </c>
      <c r="E45" s="55">
        <v>3.25</v>
      </c>
      <c r="F45" s="55">
        <v>3.78</v>
      </c>
      <c r="G45" s="55"/>
    </row>
    <row r="46" spans="1:7" ht="30" x14ac:dyDescent="0.25">
      <c r="A46" s="57" t="s">
        <v>55</v>
      </c>
      <c r="B46" s="55"/>
      <c r="C46" s="55">
        <v>2.75</v>
      </c>
      <c r="D46" s="55">
        <v>2.75</v>
      </c>
      <c r="E46" s="55">
        <v>3.33</v>
      </c>
      <c r="F46" s="55">
        <v>3.9</v>
      </c>
      <c r="G46" s="55"/>
    </row>
    <row r="47" spans="1:7" x14ac:dyDescent="0.25">
      <c r="A47" s="57" t="s">
        <v>56</v>
      </c>
      <c r="B47" s="55"/>
      <c r="C47" s="55">
        <v>2.76</v>
      </c>
      <c r="D47" s="55"/>
      <c r="E47" s="55">
        <v>3.31</v>
      </c>
      <c r="F47" s="55">
        <v>3.84</v>
      </c>
      <c r="G47" s="55"/>
    </row>
    <row r="48" spans="1:7" ht="30" x14ac:dyDescent="0.25">
      <c r="A48" s="57" t="s">
        <v>59</v>
      </c>
      <c r="B48" s="55"/>
      <c r="C48" s="55"/>
      <c r="D48" s="55"/>
      <c r="E48" s="55">
        <v>3.45</v>
      </c>
      <c r="F48" s="55">
        <v>4.07</v>
      </c>
      <c r="G48" s="55"/>
    </row>
    <row r="49" spans="1:7" ht="30" x14ac:dyDescent="0.25">
      <c r="A49" s="57" t="s">
        <v>57</v>
      </c>
      <c r="B49" s="55"/>
      <c r="C49" s="55"/>
      <c r="D49" s="55"/>
      <c r="E49" s="55">
        <v>3.43</v>
      </c>
      <c r="F49" s="55">
        <v>3.99</v>
      </c>
      <c r="G49" s="55"/>
    </row>
    <row r="50" spans="1:7" ht="30" x14ac:dyDescent="0.25">
      <c r="A50" s="57" t="s">
        <v>58</v>
      </c>
      <c r="B50" s="55"/>
      <c r="C50" s="55"/>
      <c r="D50" s="55"/>
      <c r="E50" s="55">
        <v>3.34</v>
      </c>
      <c r="F50" s="55">
        <v>3.96</v>
      </c>
      <c r="G50" s="55"/>
    </row>
    <row r="51" spans="1:7" ht="45" x14ac:dyDescent="0.25">
      <c r="A51" s="57" t="s">
        <v>82</v>
      </c>
      <c r="B51" s="55"/>
      <c r="C51" s="55">
        <v>2.76</v>
      </c>
      <c r="D51" s="55"/>
      <c r="E51" s="55">
        <v>3.31</v>
      </c>
      <c r="F51" s="55">
        <v>3.84</v>
      </c>
      <c r="G51" s="55"/>
    </row>
    <row r="52" spans="1:7" ht="45" x14ac:dyDescent="0.25">
      <c r="A52" s="57" t="s">
        <v>83</v>
      </c>
      <c r="B52" s="55"/>
      <c r="C52" s="55">
        <v>2.81</v>
      </c>
      <c r="D52" s="55"/>
      <c r="E52" s="55">
        <v>3.43</v>
      </c>
      <c r="F52" s="55">
        <v>3.99</v>
      </c>
      <c r="G52" s="55"/>
    </row>
    <row r="53" spans="1:7" x14ac:dyDescent="0.25">
      <c r="A53" s="57" t="s">
        <v>78</v>
      </c>
      <c r="B53" s="55"/>
      <c r="C53" s="55">
        <v>2.76</v>
      </c>
      <c r="D53" s="55">
        <v>2.76</v>
      </c>
      <c r="E53" s="55">
        <v>3.31</v>
      </c>
      <c r="F53" s="55">
        <v>3.84</v>
      </c>
      <c r="G53" s="55"/>
    </row>
    <row r="54" spans="1:7" ht="30" x14ac:dyDescent="0.25">
      <c r="A54" s="57" t="s">
        <v>79</v>
      </c>
      <c r="B54" s="55"/>
      <c r="C54" s="55"/>
      <c r="D54" s="55">
        <v>2.78</v>
      </c>
      <c r="E54" s="55">
        <v>3.34</v>
      </c>
      <c r="F54" s="55">
        <v>3.96</v>
      </c>
      <c r="G54" s="55"/>
    </row>
    <row r="55" spans="1:7" x14ac:dyDescent="0.25">
      <c r="A55" s="57" t="s">
        <v>132</v>
      </c>
      <c r="B55" s="55"/>
      <c r="C55" s="55">
        <v>2.2999999999999998</v>
      </c>
      <c r="D55" s="55"/>
      <c r="E55" s="55"/>
      <c r="F55" s="55"/>
      <c r="G55" s="55"/>
    </row>
    <row r="56" spans="1:7" x14ac:dyDescent="0.25">
      <c r="A56" s="57" t="s">
        <v>80</v>
      </c>
      <c r="B56" s="55">
        <v>2.1</v>
      </c>
      <c r="C56" s="55">
        <v>2.1</v>
      </c>
      <c r="D56" s="55"/>
      <c r="E56" s="55"/>
      <c r="F56" s="55"/>
      <c r="G56" s="55"/>
    </row>
    <row r="57" spans="1:7" x14ac:dyDescent="0.25">
      <c r="A57" s="57" t="s">
        <v>81</v>
      </c>
      <c r="B57" s="55">
        <v>2.2000000000000002</v>
      </c>
      <c r="C57" s="55">
        <v>2.2000000000000002</v>
      </c>
      <c r="D57" s="55"/>
      <c r="E57" s="55"/>
      <c r="F57" s="55"/>
      <c r="G57" s="55"/>
    </row>
    <row r="58" spans="1:7" ht="30" x14ac:dyDescent="0.25">
      <c r="A58" s="57" t="s">
        <v>127</v>
      </c>
      <c r="B58" s="55"/>
      <c r="C58" s="55">
        <v>2.58</v>
      </c>
      <c r="D58" s="55"/>
      <c r="E58" s="55"/>
      <c r="F58" s="55"/>
      <c r="G58" s="55"/>
    </row>
    <row r="59" spans="1:7" ht="45" x14ac:dyDescent="0.25">
      <c r="A59" s="57" t="s">
        <v>122</v>
      </c>
      <c r="B59" s="55"/>
      <c r="C59" s="55"/>
      <c r="D59" s="55"/>
      <c r="E59" s="55"/>
      <c r="F59" s="55">
        <v>3.57</v>
      </c>
      <c r="G59" s="55"/>
    </row>
    <row r="60" spans="1:7" x14ac:dyDescent="0.25">
      <c r="A60" s="57" t="s">
        <v>124</v>
      </c>
      <c r="B60" s="55"/>
      <c r="C60" s="55"/>
      <c r="D60" s="55"/>
      <c r="E60" s="55">
        <v>3.11</v>
      </c>
      <c r="F60" s="55"/>
      <c r="G60" s="55"/>
    </row>
    <row r="61" spans="1:7" ht="30" x14ac:dyDescent="0.25">
      <c r="A61" s="57" t="s">
        <v>126</v>
      </c>
      <c r="B61" s="55"/>
      <c r="C61" s="55"/>
      <c r="D61" s="55"/>
      <c r="E61" s="55">
        <v>3.33</v>
      </c>
      <c r="F61" s="55"/>
      <c r="G61" s="55"/>
    </row>
    <row r="62" spans="1:7" ht="30" x14ac:dyDescent="0.25">
      <c r="A62" s="57" t="s">
        <v>139</v>
      </c>
      <c r="B62" s="55"/>
      <c r="C62" s="55"/>
      <c r="D62" s="55"/>
      <c r="E62" s="55">
        <v>3.27</v>
      </c>
      <c r="F62" s="55"/>
      <c r="G62" s="55"/>
    </row>
    <row r="63" spans="1:7" x14ac:dyDescent="0.25">
      <c r="A63" s="57" t="s">
        <v>118</v>
      </c>
      <c r="B63" s="55"/>
      <c r="C63" s="55"/>
      <c r="D63" s="55"/>
      <c r="E63" s="55"/>
      <c r="F63" s="55">
        <v>3.84</v>
      </c>
      <c r="G63" s="55"/>
    </row>
    <row r="64" spans="1:7" x14ac:dyDescent="0.25">
      <c r="A64" s="57" t="s">
        <v>120</v>
      </c>
      <c r="B64" s="55"/>
      <c r="C64" s="55"/>
      <c r="D64" s="55"/>
      <c r="E64" s="55"/>
      <c r="F64" s="55">
        <v>3.84</v>
      </c>
      <c r="G64" s="55"/>
    </row>
    <row r="65" spans="1:7" x14ac:dyDescent="0.25">
      <c r="A65" s="57" t="s">
        <v>114</v>
      </c>
      <c r="B65" s="55"/>
      <c r="C65" s="55"/>
      <c r="D65" s="55"/>
      <c r="E65" s="55"/>
      <c r="F65" s="55">
        <v>3.58</v>
      </c>
      <c r="G65" s="55"/>
    </row>
    <row r="66" spans="1:7" x14ac:dyDescent="0.25">
      <c r="A66" s="57" t="s">
        <v>116</v>
      </c>
      <c r="B66" s="55"/>
      <c r="C66" s="55"/>
      <c r="D66" s="55"/>
      <c r="E66" s="55"/>
      <c r="F66" s="55">
        <v>3.72</v>
      </c>
      <c r="G66" s="55"/>
    </row>
    <row r="67" spans="1:7" ht="30" x14ac:dyDescent="0.25">
      <c r="A67" s="57" t="s">
        <v>107</v>
      </c>
      <c r="B67" s="55"/>
      <c r="C67" s="55"/>
      <c r="D67" s="55"/>
      <c r="E67" s="55">
        <v>3.31</v>
      </c>
      <c r="F67" s="55">
        <v>3.84</v>
      </c>
      <c r="G67" s="55"/>
    </row>
    <row r="68" spans="1:7" ht="30" x14ac:dyDescent="0.25">
      <c r="A68" s="57" t="s">
        <v>108</v>
      </c>
      <c r="B68" s="55"/>
      <c r="C68" s="55"/>
      <c r="D68" s="55"/>
      <c r="E68" s="55">
        <v>3.31</v>
      </c>
      <c r="F68" s="55">
        <v>3.84</v>
      </c>
      <c r="G68" s="55"/>
    </row>
    <row r="69" spans="1:7" x14ac:dyDescent="0.25">
      <c r="A69" s="57" t="s">
        <v>89</v>
      </c>
      <c r="B69" s="55"/>
      <c r="C69" s="55"/>
      <c r="D69" s="55"/>
      <c r="E69" s="55"/>
      <c r="F69" s="55">
        <v>3.84</v>
      </c>
      <c r="G69" s="55"/>
    </row>
    <row r="70" spans="1:7" ht="30" x14ac:dyDescent="0.25">
      <c r="A70" s="57" t="s">
        <v>90</v>
      </c>
      <c r="B70" s="55"/>
      <c r="C70" s="55"/>
      <c r="D70" s="55"/>
      <c r="E70" s="55"/>
      <c r="F70" s="55">
        <v>3.58</v>
      </c>
      <c r="G70" s="55"/>
    </row>
    <row r="71" spans="1:7" x14ac:dyDescent="0.25">
      <c r="A71" s="57" t="s">
        <v>95</v>
      </c>
      <c r="B71" s="55"/>
      <c r="C71" s="55"/>
      <c r="D71" s="55"/>
      <c r="E71" s="55"/>
      <c r="F71" s="55">
        <v>3.9</v>
      </c>
      <c r="G71" s="55"/>
    </row>
    <row r="72" spans="1:7" ht="30" x14ac:dyDescent="0.25">
      <c r="A72" s="57" t="s">
        <v>112</v>
      </c>
      <c r="B72" s="55"/>
      <c r="C72" s="55"/>
      <c r="D72" s="55"/>
      <c r="E72" s="55"/>
      <c r="F72" s="55">
        <v>3.72</v>
      </c>
      <c r="G72" s="55"/>
    </row>
    <row r="73" spans="1:7" x14ac:dyDescent="0.25">
      <c r="A73" s="57" t="s">
        <v>110</v>
      </c>
      <c r="B73" s="55"/>
      <c r="C73" s="55"/>
      <c r="D73" s="55"/>
      <c r="E73" s="55"/>
      <c r="F73" s="55">
        <v>3.58</v>
      </c>
      <c r="G73" s="55"/>
    </row>
    <row r="74" spans="1:7" ht="30" x14ac:dyDescent="0.25">
      <c r="A74" s="57" t="s">
        <v>101</v>
      </c>
      <c r="B74" s="55"/>
      <c r="C74" s="55"/>
      <c r="D74" s="55"/>
      <c r="E74" s="55"/>
      <c r="F74" s="55">
        <v>3.58</v>
      </c>
      <c r="G74" s="55"/>
    </row>
    <row r="75" spans="1:7" ht="30" x14ac:dyDescent="0.25">
      <c r="A75" s="57" t="s">
        <v>103</v>
      </c>
      <c r="B75" s="55"/>
      <c r="C75" s="55"/>
      <c r="D75" s="55"/>
      <c r="E75" s="55"/>
      <c r="F75" s="55">
        <v>3.72</v>
      </c>
      <c r="G75" s="55"/>
    </row>
    <row r="76" spans="1:7" x14ac:dyDescent="0.25">
      <c r="A76" s="57" t="s">
        <v>92</v>
      </c>
      <c r="B76" s="55"/>
      <c r="C76" s="55"/>
      <c r="D76" s="55"/>
      <c r="E76" s="55"/>
      <c r="F76" s="55">
        <v>3.58</v>
      </c>
      <c r="G76" s="55"/>
    </row>
    <row r="77" spans="1:7" x14ac:dyDescent="0.25">
      <c r="A77" s="57" t="s">
        <v>106</v>
      </c>
      <c r="B77" s="55"/>
      <c r="C77" s="55"/>
      <c r="D77" s="55"/>
      <c r="E77" s="55"/>
      <c r="F77" s="55">
        <v>3.72</v>
      </c>
      <c r="G77" s="55"/>
    </row>
    <row r="78" spans="1:7" x14ac:dyDescent="0.25">
      <c r="A78" s="57" t="s">
        <v>91</v>
      </c>
      <c r="B78" s="55"/>
      <c r="C78" s="55"/>
      <c r="D78" s="55"/>
      <c r="E78" s="55"/>
      <c r="F78" s="55">
        <v>3.84</v>
      </c>
      <c r="G78" s="55"/>
    </row>
    <row r="79" spans="1:7" x14ac:dyDescent="0.25">
      <c r="A79" s="57" t="s">
        <v>99</v>
      </c>
      <c r="B79" s="55"/>
      <c r="C79" s="55"/>
      <c r="D79" s="55"/>
      <c r="E79" s="55"/>
      <c r="F79" s="55">
        <v>3.9</v>
      </c>
      <c r="G79" s="55"/>
    </row>
    <row r="80" spans="1:7" x14ac:dyDescent="0.25">
      <c r="A80" s="57" t="s">
        <v>88</v>
      </c>
      <c r="B80" s="55"/>
      <c r="C80" s="55">
        <v>2.76</v>
      </c>
      <c r="D80" s="55"/>
      <c r="E80" s="55"/>
      <c r="F80" s="55"/>
      <c r="G80" s="55"/>
    </row>
    <row r="81" spans="1:7" hidden="1" x14ac:dyDescent="0.25">
      <c r="A81" s="57" t="s">
        <v>296</v>
      </c>
      <c r="B81" s="55"/>
      <c r="C81" s="55"/>
      <c r="D81" s="55"/>
      <c r="E81" s="55"/>
      <c r="F81" s="55"/>
      <c r="G81" s="55"/>
    </row>
    <row r="82" spans="1:7" x14ac:dyDescent="0.25">
      <c r="A82"/>
    </row>
    <row r="83" spans="1:7" x14ac:dyDescent="0.25">
      <c r="A83"/>
    </row>
    <row r="84" spans="1:7" x14ac:dyDescent="0.25">
      <c r="A84"/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98"/>
  <sheetViews>
    <sheetView tabSelected="1" topLeftCell="C1" zoomScale="80" zoomScaleNormal="80" workbookViewId="0">
      <pane ySplit="1" topLeftCell="A182" activePane="bottomLeft" state="frozen"/>
      <selection pane="bottomLeft" activeCell="E169" sqref="E169"/>
    </sheetView>
  </sheetViews>
  <sheetFormatPr defaultRowHeight="15" x14ac:dyDescent="0.25"/>
  <cols>
    <col min="1" max="1" width="17.42578125" hidden="1" customWidth="1"/>
    <col min="2" max="2" width="12.7109375" hidden="1" customWidth="1"/>
    <col min="3" max="3" width="13.28515625" customWidth="1"/>
    <col min="4" max="4" width="44.85546875" customWidth="1"/>
    <col min="5" max="5" width="8.28515625" customWidth="1"/>
    <col min="6" max="6" width="29.42578125" customWidth="1"/>
    <col min="7" max="7" width="9" hidden="1" customWidth="1"/>
    <col min="8" max="8" width="9.42578125" hidden="1" customWidth="1"/>
    <col min="9" max="9" width="9.140625" hidden="1" customWidth="1"/>
    <col min="10" max="10" width="9.5703125" hidden="1" customWidth="1"/>
    <col min="11" max="13" width="9.7109375" hidden="1" customWidth="1"/>
    <col min="14" max="14" width="12.28515625" hidden="1" customWidth="1"/>
    <col min="15" max="15" width="12.7109375" customWidth="1"/>
    <col min="16" max="16" width="15" customWidth="1"/>
    <col min="17" max="17" width="10.42578125" hidden="1" customWidth="1"/>
    <col min="18" max="18" width="10.28515625" hidden="1" customWidth="1"/>
    <col min="19" max="19" width="9" customWidth="1"/>
    <col min="20" max="20" width="11.5703125" customWidth="1"/>
    <col min="21" max="21" width="8.5703125" customWidth="1"/>
    <col min="22" max="22" width="8" customWidth="1"/>
    <col min="23" max="23" width="8.140625" customWidth="1"/>
    <col min="24" max="24" width="8.85546875" customWidth="1"/>
    <col min="25" max="25" width="9.28515625" customWidth="1"/>
    <col min="26" max="26" width="7.85546875" customWidth="1"/>
    <col min="27" max="27" width="8.140625" customWidth="1"/>
    <col min="28" max="28" width="9.28515625" customWidth="1"/>
    <col min="29" max="29" width="8.140625" customWidth="1"/>
    <col min="30" max="32" width="8.140625" hidden="1" customWidth="1"/>
    <col min="33" max="33" width="10" customWidth="1"/>
    <col min="34" max="34" width="15.42578125" hidden="1" customWidth="1"/>
    <col min="35" max="35" width="9.140625" customWidth="1"/>
    <col min="37" max="37" width="9.85546875" customWidth="1"/>
  </cols>
  <sheetData>
    <row r="1" spans="1:34" ht="105" x14ac:dyDescent="0.25">
      <c r="A1" s="32" t="s">
        <v>42</v>
      </c>
      <c r="B1" s="32" t="s">
        <v>43</v>
      </c>
      <c r="C1" s="32" t="s">
        <v>40</v>
      </c>
      <c r="D1" s="32" t="s">
        <v>41</v>
      </c>
      <c r="E1" s="32" t="s">
        <v>34</v>
      </c>
      <c r="F1" s="31" t="s">
        <v>17</v>
      </c>
      <c r="G1" s="33" t="s">
        <v>35</v>
      </c>
      <c r="H1" s="33" t="s">
        <v>36</v>
      </c>
      <c r="I1" s="33" t="s">
        <v>37</v>
      </c>
      <c r="J1" s="35" t="s">
        <v>44</v>
      </c>
      <c r="K1" s="35" t="s">
        <v>45</v>
      </c>
      <c r="L1" s="35" t="s">
        <v>38</v>
      </c>
      <c r="M1" s="35" t="s">
        <v>39</v>
      </c>
      <c r="N1" s="33" t="s">
        <v>29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23</v>
      </c>
      <c r="T1" s="32" t="s">
        <v>22</v>
      </c>
      <c r="U1" s="32" t="s">
        <v>24</v>
      </c>
      <c r="V1" s="33" t="s">
        <v>25</v>
      </c>
      <c r="W1" s="32" t="s">
        <v>26</v>
      </c>
      <c r="X1" s="32" t="s">
        <v>27</v>
      </c>
      <c r="Y1" s="32" t="s">
        <v>32</v>
      </c>
      <c r="Z1" s="32" t="s">
        <v>33</v>
      </c>
      <c r="AA1" s="34" t="s">
        <v>30</v>
      </c>
      <c r="AB1" s="32" t="s">
        <v>31</v>
      </c>
      <c r="AC1" s="33" t="s">
        <v>28</v>
      </c>
      <c r="AD1" s="35" t="s">
        <v>138</v>
      </c>
      <c r="AE1" s="35" t="s">
        <v>149</v>
      </c>
      <c r="AF1" s="35" t="s">
        <v>150</v>
      </c>
      <c r="AG1" s="36" t="s">
        <v>46</v>
      </c>
      <c r="AH1" s="35" t="s">
        <v>290</v>
      </c>
    </row>
    <row r="2" spans="1:34" ht="15" customHeight="1" x14ac:dyDescent="0.25">
      <c r="C2" s="38" t="s">
        <v>133</v>
      </c>
      <c r="D2" s="43" t="s">
        <v>134</v>
      </c>
      <c r="E2" s="39" t="s">
        <v>13</v>
      </c>
      <c r="F2" s="43" t="s">
        <v>137</v>
      </c>
      <c r="G2" s="38"/>
      <c r="H2" s="38"/>
      <c r="I2" s="38"/>
      <c r="J2" s="38">
        <v>11.15</v>
      </c>
      <c r="K2" s="38">
        <v>11.15</v>
      </c>
      <c r="L2" s="42">
        <f t="shared" ref="L2:L25" si="0">J2+(G2*J2)+(H2*J2)</f>
        <v>11.15</v>
      </c>
      <c r="M2" s="42">
        <f>K2+(G2*K2)+(H2*K2)+(I2*K2)</f>
        <v>11.15</v>
      </c>
      <c r="N2" s="41">
        <v>2871.8</v>
      </c>
      <c r="O2" s="41">
        <f t="shared" ref="O2:O31" si="1">L2*N2</f>
        <v>32020.570000000003</v>
      </c>
      <c r="P2" s="41">
        <f t="shared" ref="P2:P31" si="2">IF(M2=0,"",M2*N2)</f>
        <v>32020.570000000003</v>
      </c>
      <c r="Q2" s="41">
        <f t="shared" ref="Q2:Q25" si="3">O2/2817.35</f>
        <v>11.365492395336044</v>
      </c>
      <c r="R2" s="41">
        <f t="shared" ref="R2:R25" si="4">IFERROR(P2/2817.35,"")</f>
        <v>11.365492395336044</v>
      </c>
      <c r="S2" s="41">
        <v>2.2400000000000002</v>
      </c>
      <c r="T2" s="38" t="s">
        <v>12</v>
      </c>
      <c r="U2" s="38" t="s">
        <v>291</v>
      </c>
      <c r="V2" s="41">
        <v>2.2400000000000002</v>
      </c>
      <c r="W2" s="38" t="s">
        <v>12</v>
      </c>
      <c r="X2" s="38" t="s">
        <v>291</v>
      </c>
      <c r="Y2" s="38">
        <f>IF(AND(AA2=Matrica!$A$4,AB2=Matrica!$B$3),Matrica!$B$4,IF(AND(AA2=Matrica!$A$4,AB2=Matrica!$E$3),Matrica!$E$4,IF(AND(AA2=Matrica!$A$4,AB2=Matrica!$H$3),Matrica!$H$4,IF(AND(AA2=Matrica!$A$5,AB2=Matrica!$B$3),Matrica!$B$5,IF(AND(AA2=Matrica!$A$5,AB2=Matrica!$E$3),Matrica!$E$5,IF(AND(AA2=Matrica!$A$5,AB2=Matrica!$H$3),Matrica!$H$5,IF(AND(AA2=Matrica!$A$6,AB2=Matrica!$B$3),Matrica!$B$6,IF(AND(AA2=Matrica!$A$6,AB2=Matrica!$E$3),Matrica!$E$6,IF(AND(AA2=Matrica!$A$6,AB2=Matrica!$H$3),Matrica!$H$6,IF(AND(AA2=Matrica!$A$7,AB2=Matrica!$B$3),Matrica!$B$7,IF(AND(AA2=Matrica!$A$7,AB2=Matrica!$E$3),Matrica!$E$7,IF(AND(AA2=Matrica!$A$7,AB2=Matrica!$H$3),Matrica!$H$7,IF(AND(AA2=Matrica!$A$8,AB2=Matrica!$B$3),Matrica!$B$8,IF(AND(AA2=Matrica!$A$8,AB2=Matrica!$E$3),Matrica!$E$8,IF(AND(AA2=Matrica!$A$8,AB2=Matrica!$H$3),Matrica!$H$8,IF(AND(AA2=Matrica!$A$9,AB2=Matrica!$B$3),Matrica!$B$9,IF(AND(AA2=Matrica!$A$9,AB2=Matrica!$E$3),Matrica!$E$9,IF(AND(AA2=Matrica!$A$9,AB2=Matrica!$H$3),Matrica!$H$9,IF(AND(AA2=Matrica!$A$10,AB2=Matrica!$B$3),Matrica!$B$10,IF(AND(AA2=Matrica!$A$10,AB2=Matrica!$E$3),Matrica!$E$10,IF(AND(AA2=Matrica!$A$10,AB2=Matrica!$H$3),Matrica!$H$10,IF(AND(AA2=Matrica!$A$11,AB2=Matrica!$B$3),Matrica!$B$11,IF(AND(AA2=Matrica!$A$11,AB2=Matrica!$E$3),Matrica!$E$11,IF(AND(AA2=Matrica!$A$11,AB2=Matrica!$H$3),Matrica!$H$11,IF(AND(AA2=Matrica!$A$12,AB2=Matrica!$B$3),Matrica!$B$12,IF(AND(AA2=Matrica!$A$12,AB2=Matrica!$E$3),Matrica!$E$12,IF(AND(AA2=Matrica!$A$12,AB2=Matrica!$H$3),Matrica!$H$12,IF(AND(AA2=Matrica!$A$13,AB2=Matrica!$B$3),Matrica!$B$13,IF(AND(AA2=Matrica!$A$13,AB2=Matrica!$E$3),Matrica!$E$13,IF(AND(AA2=Matrica!$A$13,AB2=Matrica!$H$3),Matrica!$H$13,IF(AND(AA2=Matrica!$A$14,AB2=Matrica!$B$3),Matrica!$B$14,IF(AND(AA2=Matrica!$A$14,AB2=Matrica!$E$3),Matrica!$E$14,IF(AND(AA2=Matrica!$A$14,AB2=Matrica!$H$3),Matrica!$H$14,IF(AND(AA2=Matrica!$A$15,AB2=Matrica!$B$3),Matrica!$B$15,IF(AND(AA2=Matrica!$A$15,AB2=Matrica!$E$3),Matrica!$E$15,IF(AND(AA2=Matrica!$A$15,AB2=Matrica!$H$3),Matrica!$H$15,IF(AND(AA2=Matrica!$A$16,AB2=Matrica!$B$3),Matrica!$B$16,IF(AND(AA2=Matrica!$A$16,AB2=Matrica!$E$3),Matrica!$E$16,IF(AND(AA2=Matrica!$A$16,AB2=Matrica!$H$3),Matrica!$H$16,"")))))))))))))))))))))))))))))))))))))))</f>
        <v>2.2400000000000002</v>
      </c>
      <c r="Z2" s="38">
        <f>IF(AND(AA2=Matrica!$A$4,AB2=Matrica!$B$3),Matrica!$D$4,IF(AND(AA2=Matrica!$A$4,AB2=Matrica!$E$3),Matrica!$G$4,IF(AND(AA2=Matrica!$A$4,AB2=Matrica!$H$3),Matrica!$J$4,IF(AND(AA2=Matrica!$A$5,AB2=Matrica!$B$3),Matrica!$D$5,IF(AND(AA2=Matrica!$A$5,AB2=Matrica!$E$3),Matrica!$G$5,IF(AND(AA2=Matrica!$A$5,AB2=Matrica!$H$3),Matrica!$J$5,IF(AND(AA2=Matrica!$A$6,AB2=Matrica!$B$3),Matrica!$D$6,IF(AND(AA2=Matrica!$A$6,AB2=Matrica!$E$3),Matrica!$G$6,IF(AND(AA2=Matrica!$A$6,AB2=Matrica!$H$3),Matrica!$J$6,IF(AND(AA2=Matrica!$A$7,AB2=Matrica!$B$3),Matrica!$D$7,IF(AND(AA2=Matrica!$A$7,AB2=Matrica!$E$3),Matrica!$G$7,IF(AND(AA2=Matrica!$A$7,AB2=Matrica!$H$3),Matrica!$J$7,IF(AND(AA2=Matrica!$A$8,AB2=Matrica!$B$3),Matrica!$D$8,IF(AND(AA2=Matrica!$A$8,AB2=Matrica!$E$3),Matrica!$G$8,IF(AND(AA2=Matrica!$A$8,AB2=Matrica!$H$3),Matrica!$J$8,IF(AND(AA2=Matrica!$A$9,AB2=Matrica!$B$3),Matrica!$D$9,IF(AND(AA2=Matrica!$A$9,AB2=Matrica!$E$3),Matrica!$G$9,IF(AND(AA2=Matrica!$A$9,AB2=Matrica!$H$3),Matrica!$J$9,IF(AND(AA2=Matrica!$A$10,AB2=Matrica!$B$3),Matrica!$D$10,IF(AND(AA2=Matrica!$A$10,AB2=Matrica!$E$3),Matrica!$G$10,IF(AND(AA2=Matrica!$A$10,AB2=Matrica!$H$3),Matrica!$J$10,IF(AND(AA2=Matrica!$A$11,AB2=Matrica!$B$3),Matrica!$D$11,IF(AND(AA2=Matrica!$A$11,AB2=Matrica!$E$3),Matrica!$G$11,IF(AND(AA2=Matrica!$A$11,AB2=Matrica!$H$3),Matrica!$J$11,IF(AND(AA2=Matrica!$A$12,AB2=Matrica!$B$3),Matrica!$D$12,IF(AND(AA2=Matrica!$A$12,AB2=Matrica!$E$3),Matrica!$G$12,IF(AND(AA2=Matrica!$A$12,AB2=Matrica!$H$3),Matrica!$J$12,IF(AND(AA2=Matrica!$A$13,AB2=Matrica!$B$3),Matrica!$D$13,IF(AND(AA2=Matrica!$A$13,AB2=Matrica!$E$3),Matrica!$G$13,IF(AND(AA2=Matrica!$A$13,AB2=Matrica!$H$3),Matrica!$J$13,IF(AND(AA2=Matrica!$A$14,AB2=Matrica!$B$3),Matrica!$D$14,IF(AND(AA2=Matrica!$A$14,AB2=Matrica!$E$3),Matrica!$G$14,IF(AND(AA2=Matrica!$A$14,AB2=Matrica!$H$3),Matrica!$J$14,IF(AND(AA2=Matrica!$A$15,AB2=Matrica!$B$3),Matrica!$D$15,IF(AND(AA2=Matrica!$A$15,AB2=Matrica!$E$3),Matrica!$G$15,IF(AND(AA2=Matrica!$A$15,AB2=Matrica!$H$3),Matrica!$J$15,IF(AND(AA2=Matrica!$A$16,AB2=Matrica!$B$3),Matrica!$D$16,IF(AND(AA2=Matrica!$A$16,AB2=Matrica!$E$3),Matrica!$G$16,IF(AND(AA2=Matrica!$A$16,AB2=Matrica!$H$3),Matrica!$J$16,"")))))))))))))))))))))))))))))))))))))))</f>
        <v>2.36</v>
      </c>
      <c r="AA2" s="45" t="s">
        <v>12</v>
      </c>
      <c r="AB2" s="45">
        <v>2</v>
      </c>
      <c r="AC2" s="50">
        <v>2.2999999999999998</v>
      </c>
      <c r="AD2" s="37" t="str">
        <f t="shared" ref="AD2:AD31" si="5">IF(AND(S2&lt;Y2,S2&lt;Z2,V2&lt;Z2,V2&lt;Y2),"RAST",IF(AND(S2&gt;Y2,S2&gt;Z2,V2&gt;Y2,V2&gt;Z2),"PAD","ISTI"))</f>
        <v>ISTI</v>
      </c>
      <c r="AE2" s="37">
        <f t="shared" ref="AE2:AE31" si="6">IFERROR((AC2-S2)/S2*100,"")</f>
        <v>2.6785714285714106</v>
      </c>
      <c r="AF2" s="37">
        <f t="shared" ref="AF2:AF31" si="7">IFERROR((AC2-V2)/V2,"")</f>
        <v>2.6785714285714107E-2</v>
      </c>
      <c r="AG2" s="47">
        <v>52.34</v>
      </c>
    </row>
    <row r="3" spans="1:34" ht="15" customHeight="1" x14ac:dyDescent="0.25">
      <c r="C3" s="38" t="s">
        <v>153</v>
      </c>
      <c r="D3" s="43" t="s">
        <v>146</v>
      </c>
      <c r="E3" s="39" t="s">
        <v>10</v>
      </c>
      <c r="F3" s="43" t="s">
        <v>137</v>
      </c>
      <c r="G3" s="38">
        <v>0.03</v>
      </c>
      <c r="H3" s="38"/>
      <c r="I3" s="38"/>
      <c r="J3" s="38">
        <v>17.32</v>
      </c>
      <c r="K3" s="38">
        <v>17.32</v>
      </c>
      <c r="L3" s="42">
        <f t="shared" si="0"/>
        <v>17.839600000000001</v>
      </c>
      <c r="M3" s="42">
        <f>K3+(G3*K3)+(H3*K3)</f>
        <v>17.839600000000001</v>
      </c>
      <c r="N3" s="41">
        <v>2871.8</v>
      </c>
      <c r="O3" s="41">
        <f t="shared" si="1"/>
        <v>51231.763280000006</v>
      </c>
      <c r="P3" s="41">
        <f t="shared" si="2"/>
        <v>51231.763280000006</v>
      </c>
      <c r="Q3" s="41">
        <f t="shared" si="3"/>
        <v>18.184380101868779</v>
      </c>
      <c r="R3" s="41">
        <f t="shared" si="4"/>
        <v>18.184380101868779</v>
      </c>
      <c r="S3" s="41">
        <v>3.59</v>
      </c>
      <c r="T3" s="38" t="s">
        <v>9</v>
      </c>
      <c r="U3" s="38" t="s">
        <v>291</v>
      </c>
      <c r="V3" s="41">
        <v>3.59</v>
      </c>
      <c r="W3" s="38" t="s">
        <v>9</v>
      </c>
      <c r="X3" s="38" t="s">
        <v>291</v>
      </c>
      <c r="Y3" s="38">
        <f>IF(AND(AA3=Matrica!$A$4,AB3=Matrica!$B$3),Matrica!$B$4,IF(AND(AA3=Matrica!$A$4,AB3=Matrica!$E$3),Matrica!$E$4,IF(AND(AA3=Matrica!$A$4,AB3=Matrica!$H$3),Matrica!$H$4,IF(AND(AA3=Matrica!$A$5,AB3=Matrica!$B$3),Matrica!$B$5,IF(AND(AA3=Matrica!$A$5,AB3=Matrica!$E$3),Matrica!$E$5,IF(AND(AA3=Matrica!$A$5,AB3=Matrica!$H$3),Matrica!$H$5,IF(AND(AA3=Matrica!$A$6,AB3=Matrica!$B$3),Matrica!$B$6,IF(AND(AA3=Matrica!$A$6,AB3=Matrica!$E$3),Matrica!$E$6,IF(AND(AA3=Matrica!$A$6,AB3=Matrica!$H$3),Matrica!$H$6,IF(AND(AA3=Matrica!$A$7,AB3=Matrica!$B$3),Matrica!$B$7,IF(AND(AA3=Matrica!$A$7,AB3=Matrica!$E$3),Matrica!$E$7,IF(AND(AA3=Matrica!$A$7,AB3=Matrica!$H$3),Matrica!$H$7,IF(AND(AA3=Matrica!$A$8,AB3=Matrica!$B$3),Matrica!$B$8,IF(AND(AA3=Matrica!$A$8,AB3=Matrica!$E$3),Matrica!$E$8,IF(AND(AA3=Matrica!$A$8,AB3=Matrica!$H$3),Matrica!$H$8,IF(AND(AA3=Matrica!$A$9,AB3=Matrica!$B$3),Matrica!$B$9,IF(AND(AA3=Matrica!$A$9,AB3=Matrica!$E$3),Matrica!$E$9,IF(AND(AA3=Matrica!$A$9,AB3=Matrica!$H$3),Matrica!$H$9,IF(AND(AA3=Matrica!$A$10,AB3=Matrica!$B$3),Matrica!$B$10,IF(AND(AA3=Matrica!$A$10,AB3=Matrica!$E$3),Matrica!$E$10,IF(AND(AA3=Matrica!$A$10,AB3=Matrica!$H$3),Matrica!$H$10,IF(AND(AA3=Matrica!$A$11,AB3=Matrica!$B$3),Matrica!$B$11,IF(AND(AA3=Matrica!$A$11,AB3=Matrica!$E$3),Matrica!$E$11,IF(AND(AA3=Matrica!$A$11,AB3=Matrica!$H$3),Matrica!$H$11,IF(AND(AA3=Matrica!$A$12,AB3=Matrica!$B$3),Matrica!$B$12,IF(AND(AA3=Matrica!$A$12,AB3=Matrica!$E$3),Matrica!$E$12,IF(AND(AA3=Matrica!$A$12,AB3=Matrica!$H$3),Matrica!$H$12,IF(AND(AA3=Matrica!$A$13,AB3=Matrica!$B$3),Matrica!$B$13,IF(AND(AA3=Matrica!$A$13,AB3=Matrica!$E$3),Matrica!$E$13,IF(AND(AA3=Matrica!$A$13,AB3=Matrica!$H$3),Matrica!$H$13,IF(AND(AA3=Matrica!$A$14,AB3=Matrica!$B$3),Matrica!$B$14,IF(AND(AA3=Matrica!$A$14,AB3=Matrica!$E$3),Matrica!$E$14,IF(AND(AA3=Matrica!$A$14,AB3=Matrica!$H$3),Matrica!$H$14,IF(AND(AA3=Matrica!$A$15,AB3=Matrica!$B$3),Matrica!$B$15,IF(AND(AA3=Matrica!$A$15,AB3=Matrica!$E$3),Matrica!$E$15,IF(AND(AA3=Matrica!$A$15,AB3=Matrica!$H$3),Matrica!$H$15,IF(AND(AA3=Matrica!$A$16,AB3=Matrica!$B$3),Matrica!$B$16,IF(AND(AA3=Matrica!$A$16,AB3=Matrica!$E$3),Matrica!$E$16,IF(AND(AA3=Matrica!$A$16,AB3=Matrica!$H$3),Matrica!$H$16,"")))))))))))))))))))))))))))))))))))))))</f>
        <v>3.84</v>
      </c>
      <c r="Z3" s="38">
        <f>IF(AND(AA3=Matrica!$A$4,AB3=Matrica!$B$3),Matrica!$D$4,IF(AND(AA3=Matrica!$A$4,AB3=Matrica!$E$3),Matrica!$G$4,IF(AND(AA3=Matrica!$A$4,AB3=Matrica!$H$3),Matrica!$J$4,IF(AND(AA3=Matrica!$A$5,AB3=Matrica!$B$3),Matrica!$D$5,IF(AND(AA3=Matrica!$A$5,AB3=Matrica!$E$3),Matrica!$G$5,IF(AND(AA3=Matrica!$A$5,AB3=Matrica!$H$3),Matrica!$J$5,IF(AND(AA3=Matrica!$A$6,AB3=Matrica!$B$3),Matrica!$D$6,IF(AND(AA3=Matrica!$A$6,AB3=Matrica!$E$3),Matrica!$G$6,IF(AND(AA3=Matrica!$A$6,AB3=Matrica!$H$3),Matrica!$J$6,IF(AND(AA3=Matrica!$A$7,AB3=Matrica!$B$3),Matrica!$D$7,IF(AND(AA3=Matrica!$A$7,AB3=Matrica!$E$3),Matrica!$G$7,IF(AND(AA3=Matrica!$A$7,AB3=Matrica!$H$3),Matrica!$J$7,IF(AND(AA3=Matrica!$A$8,AB3=Matrica!$B$3),Matrica!$D$8,IF(AND(AA3=Matrica!$A$8,AB3=Matrica!$E$3),Matrica!$G$8,IF(AND(AA3=Matrica!$A$8,AB3=Matrica!$H$3),Matrica!$J$8,IF(AND(AA3=Matrica!$A$9,AB3=Matrica!$B$3),Matrica!$D$9,IF(AND(AA3=Matrica!$A$9,AB3=Matrica!$E$3),Matrica!$G$9,IF(AND(AA3=Matrica!$A$9,AB3=Matrica!$H$3),Matrica!$J$9,IF(AND(AA3=Matrica!$A$10,AB3=Matrica!$B$3),Matrica!$D$10,IF(AND(AA3=Matrica!$A$10,AB3=Matrica!$E$3),Matrica!$G$10,IF(AND(AA3=Matrica!$A$10,AB3=Matrica!$H$3),Matrica!$J$10,IF(AND(AA3=Matrica!$A$11,AB3=Matrica!$B$3),Matrica!$D$11,IF(AND(AA3=Matrica!$A$11,AB3=Matrica!$E$3),Matrica!$G$11,IF(AND(AA3=Matrica!$A$11,AB3=Matrica!$H$3),Matrica!$J$11,IF(AND(AA3=Matrica!$A$12,AB3=Matrica!$B$3),Matrica!$D$12,IF(AND(AA3=Matrica!$A$12,AB3=Matrica!$E$3),Matrica!$G$12,IF(AND(AA3=Matrica!$A$12,AB3=Matrica!$H$3),Matrica!$J$12,IF(AND(AA3=Matrica!$A$13,AB3=Matrica!$B$3),Matrica!$D$13,IF(AND(AA3=Matrica!$A$13,AB3=Matrica!$E$3),Matrica!$G$13,IF(AND(AA3=Matrica!$A$13,AB3=Matrica!$H$3),Matrica!$J$13,IF(AND(AA3=Matrica!$A$14,AB3=Matrica!$B$3),Matrica!$D$14,IF(AND(AA3=Matrica!$A$14,AB3=Matrica!$E$3),Matrica!$G$14,IF(AND(AA3=Matrica!$A$14,AB3=Matrica!$H$3),Matrica!$J$14,IF(AND(AA3=Matrica!$A$15,AB3=Matrica!$B$3),Matrica!$D$15,IF(AND(AA3=Matrica!$A$15,AB3=Matrica!$E$3),Matrica!$G$15,IF(AND(AA3=Matrica!$A$15,AB3=Matrica!$H$3),Matrica!$J$15,IF(AND(AA3=Matrica!$A$16,AB3=Matrica!$B$3),Matrica!$D$16,IF(AND(AA3=Matrica!$A$16,AB3=Matrica!$E$3),Matrica!$G$16,IF(AND(AA3=Matrica!$A$16,AB3=Matrica!$H$3),Matrica!$J$16,"")))))))))))))))))))))))))))))))))))))))</f>
        <v>3.96</v>
      </c>
      <c r="AA3" s="45" t="s">
        <v>9</v>
      </c>
      <c r="AB3" s="45">
        <v>3</v>
      </c>
      <c r="AC3" s="50">
        <v>3.84</v>
      </c>
      <c r="AD3" s="37" t="str">
        <f t="shared" si="5"/>
        <v>RAST</v>
      </c>
      <c r="AE3" s="37">
        <f t="shared" si="6"/>
        <v>6.9637883008356551</v>
      </c>
      <c r="AF3" s="37">
        <f t="shared" si="7"/>
        <v>6.9637883008356549E-2</v>
      </c>
      <c r="AG3" s="46"/>
    </row>
    <row r="4" spans="1:34" ht="15" customHeight="1" x14ac:dyDescent="0.25">
      <c r="C4" s="38" t="s">
        <v>154</v>
      </c>
      <c r="D4" s="43" t="s">
        <v>146</v>
      </c>
      <c r="E4" s="39" t="s">
        <v>11</v>
      </c>
      <c r="F4" s="43" t="s">
        <v>137</v>
      </c>
      <c r="G4" s="38">
        <v>0.03</v>
      </c>
      <c r="H4" s="38"/>
      <c r="I4" s="38"/>
      <c r="J4" s="38">
        <v>14.88</v>
      </c>
      <c r="K4" s="38">
        <v>14.88</v>
      </c>
      <c r="L4" s="42">
        <f t="shared" si="0"/>
        <v>15.326400000000001</v>
      </c>
      <c r="M4" s="42">
        <f>K4+(G4*K4)+(H4*K4)</f>
        <v>15.326400000000001</v>
      </c>
      <c r="N4" s="41">
        <v>2871.8</v>
      </c>
      <c r="O4" s="41">
        <f t="shared" si="1"/>
        <v>44014.355520000005</v>
      </c>
      <c r="P4" s="41">
        <f t="shared" si="2"/>
        <v>44014.355520000005</v>
      </c>
      <c r="Q4" s="41">
        <f t="shared" si="3"/>
        <v>15.622608309226758</v>
      </c>
      <c r="R4" s="41">
        <f t="shared" si="4"/>
        <v>15.622608309226758</v>
      </c>
      <c r="S4" s="41">
        <v>3.08</v>
      </c>
      <c r="T4" s="38" t="s">
        <v>10</v>
      </c>
      <c r="U4" s="38" t="s">
        <v>292</v>
      </c>
      <c r="V4" s="41">
        <v>3.08</v>
      </c>
      <c r="W4" s="38" t="s">
        <v>10</v>
      </c>
      <c r="X4" s="38" t="s">
        <v>292</v>
      </c>
      <c r="Y4" s="38">
        <f>IF(AND(AA4=Matrica!$A$4,AB4=Matrica!$B$3),Matrica!$B$4,IF(AND(AA4=Matrica!$A$4,AB4=Matrica!$E$3),Matrica!$E$4,IF(AND(AA4=Matrica!$A$4,AB4=Matrica!$H$3),Matrica!$H$4,IF(AND(AA4=Matrica!$A$5,AB4=Matrica!$B$3),Matrica!$B$5,IF(AND(AA4=Matrica!$A$5,AB4=Matrica!$E$3),Matrica!$E$5,IF(AND(AA4=Matrica!$A$5,AB4=Matrica!$H$3),Matrica!$H$5,IF(AND(AA4=Matrica!$A$6,AB4=Matrica!$B$3),Matrica!$B$6,IF(AND(AA4=Matrica!$A$6,AB4=Matrica!$E$3),Matrica!$E$6,IF(AND(AA4=Matrica!$A$6,AB4=Matrica!$H$3),Matrica!$H$6,IF(AND(AA4=Matrica!$A$7,AB4=Matrica!$B$3),Matrica!$B$7,IF(AND(AA4=Matrica!$A$7,AB4=Matrica!$E$3),Matrica!$E$7,IF(AND(AA4=Matrica!$A$7,AB4=Matrica!$H$3),Matrica!$H$7,IF(AND(AA4=Matrica!$A$8,AB4=Matrica!$B$3),Matrica!$B$8,IF(AND(AA4=Matrica!$A$8,AB4=Matrica!$E$3),Matrica!$E$8,IF(AND(AA4=Matrica!$A$8,AB4=Matrica!$H$3),Matrica!$H$8,IF(AND(AA4=Matrica!$A$9,AB4=Matrica!$B$3),Matrica!$B$9,IF(AND(AA4=Matrica!$A$9,AB4=Matrica!$E$3),Matrica!$E$9,IF(AND(AA4=Matrica!$A$9,AB4=Matrica!$H$3),Matrica!$H$9,IF(AND(AA4=Matrica!$A$10,AB4=Matrica!$B$3),Matrica!$B$10,IF(AND(AA4=Matrica!$A$10,AB4=Matrica!$E$3),Matrica!$E$10,IF(AND(AA4=Matrica!$A$10,AB4=Matrica!$H$3),Matrica!$H$10,IF(AND(AA4=Matrica!$A$11,AB4=Matrica!$B$3),Matrica!$B$11,IF(AND(AA4=Matrica!$A$11,AB4=Matrica!$E$3),Matrica!$E$11,IF(AND(AA4=Matrica!$A$11,AB4=Matrica!$H$3),Matrica!$H$11,IF(AND(AA4=Matrica!$A$12,AB4=Matrica!$B$3),Matrica!$B$12,IF(AND(AA4=Matrica!$A$12,AB4=Matrica!$E$3),Matrica!$E$12,IF(AND(AA4=Matrica!$A$12,AB4=Matrica!$H$3),Matrica!$H$12,IF(AND(AA4=Matrica!$A$13,AB4=Matrica!$B$3),Matrica!$B$13,IF(AND(AA4=Matrica!$A$13,AB4=Matrica!$E$3),Matrica!$E$13,IF(AND(AA4=Matrica!$A$13,AB4=Matrica!$H$3),Matrica!$H$13,IF(AND(AA4=Matrica!$A$14,AB4=Matrica!$B$3),Matrica!$B$14,IF(AND(AA4=Matrica!$A$14,AB4=Matrica!$E$3),Matrica!$E$14,IF(AND(AA4=Matrica!$A$14,AB4=Matrica!$H$3),Matrica!$H$14,IF(AND(AA4=Matrica!$A$15,AB4=Matrica!$B$3),Matrica!$B$15,IF(AND(AA4=Matrica!$A$15,AB4=Matrica!$E$3),Matrica!$E$15,IF(AND(AA4=Matrica!$A$15,AB4=Matrica!$H$3),Matrica!$H$15,IF(AND(AA4=Matrica!$A$16,AB4=Matrica!$B$3),Matrica!$B$16,IF(AND(AA4=Matrica!$A$16,AB4=Matrica!$E$3),Matrica!$E$16,IF(AND(AA4=Matrica!$A$16,AB4=Matrica!$H$3),Matrica!$H$16,"")))))))))))))))))))))))))))))))))))))))</f>
        <v>3.12</v>
      </c>
      <c r="Z4" s="38">
        <f>IF(AND(AA4=Matrica!$A$4,AB4=Matrica!$B$3),Matrica!$D$4,IF(AND(AA4=Matrica!$A$4,AB4=Matrica!$E$3),Matrica!$G$4,IF(AND(AA4=Matrica!$A$4,AB4=Matrica!$H$3),Matrica!$J$4,IF(AND(AA4=Matrica!$A$5,AB4=Matrica!$B$3),Matrica!$D$5,IF(AND(AA4=Matrica!$A$5,AB4=Matrica!$E$3),Matrica!$G$5,IF(AND(AA4=Matrica!$A$5,AB4=Matrica!$H$3),Matrica!$J$5,IF(AND(AA4=Matrica!$A$6,AB4=Matrica!$B$3),Matrica!$D$6,IF(AND(AA4=Matrica!$A$6,AB4=Matrica!$E$3),Matrica!$G$6,IF(AND(AA4=Matrica!$A$6,AB4=Matrica!$H$3),Matrica!$J$6,IF(AND(AA4=Matrica!$A$7,AB4=Matrica!$B$3),Matrica!$D$7,IF(AND(AA4=Matrica!$A$7,AB4=Matrica!$E$3),Matrica!$G$7,IF(AND(AA4=Matrica!$A$7,AB4=Matrica!$H$3),Matrica!$J$7,IF(AND(AA4=Matrica!$A$8,AB4=Matrica!$B$3),Matrica!$D$8,IF(AND(AA4=Matrica!$A$8,AB4=Matrica!$E$3),Matrica!$G$8,IF(AND(AA4=Matrica!$A$8,AB4=Matrica!$H$3),Matrica!$J$8,IF(AND(AA4=Matrica!$A$9,AB4=Matrica!$B$3),Matrica!$D$9,IF(AND(AA4=Matrica!$A$9,AB4=Matrica!$E$3),Matrica!$G$9,IF(AND(AA4=Matrica!$A$9,AB4=Matrica!$H$3),Matrica!$J$9,IF(AND(AA4=Matrica!$A$10,AB4=Matrica!$B$3),Matrica!$D$10,IF(AND(AA4=Matrica!$A$10,AB4=Matrica!$E$3),Matrica!$G$10,IF(AND(AA4=Matrica!$A$10,AB4=Matrica!$H$3),Matrica!$J$10,IF(AND(AA4=Matrica!$A$11,AB4=Matrica!$B$3),Matrica!$D$11,IF(AND(AA4=Matrica!$A$11,AB4=Matrica!$E$3),Matrica!$G$11,IF(AND(AA4=Matrica!$A$11,AB4=Matrica!$H$3),Matrica!$J$11,IF(AND(AA4=Matrica!$A$12,AB4=Matrica!$B$3),Matrica!$D$12,IF(AND(AA4=Matrica!$A$12,AB4=Matrica!$E$3),Matrica!$G$12,IF(AND(AA4=Matrica!$A$12,AB4=Matrica!$H$3),Matrica!$J$12,IF(AND(AA4=Matrica!$A$13,AB4=Matrica!$B$3),Matrica!$D$13,IF(AND(AA4=Matrica!$A$13,AB4=Matrica!$E$3),Matrica!$G$13,IF(AND(AA4=Matrica!$A$13,AB4=Matrica!$H$3),Matrica!$J$13,IF(AND(AA4=Matrica!$A$14,AB4=Matrica!$B$3),Matrica!$D$14,IF(AND(AA4=Matrica!$A$14,AB4=Matrica!$E$3),Matrica!$G$14,IF(AND(AA4=Matrica!$A$14,AB4=Matrica!$H$3),Matrica!$J$14,IF(AND(AA4=Matrica!$A$15,AB4=Matrica!$B$3),Matrica!$D$15,IF(AND(AA4=Matrica!$A$15,AB4=Matrica!$E$3),Matrica!$G$15,IF(AND(AA4=Matrica!$A$15,AB4=Matrica!$H$3),Matrica!$J$15,IF(AND(AA4=Matrica!$A$16,AB4=Matrica!$B$3),Matrica!$D$16,IF(AND(AA4=Matrica!$A$16,AB4=Matrica!$E$3),Matrica!$G$16,IF(AND(AA4=Matrica!$A$16,AB4=Matrica!$H$3),Matrica!$J$16,"")))))))))))))))))))))))))))))))))))))))</f>
        <v>3.33</v>
      </c>
      <c r="AA4" s="45" t="s">
        <v>10</v>
      </c>
      <c r="AB4" s="45">
        <v>2</v>
      </c>
      <c r="AC4" s="50">
        <v>3.31</v>
      </c>
      <c r="AD4" s="37" t="str">
        <f t="shared" si="5"/>
        <v>RAST</v>
      </c>
      <c r="AE4" s="37">
        <f t="shared" si="6"/>
        <v>7.4675324675324672</v>
      </c>
      <c r="AF4" s="37">
        <f t="shared" si="7"/>
        <v>7.4675324675324672E-2</v>
      </c>
      <c r="AG4" s="46"/>
      <c r="AH4" s="53">
        <f>AC3/((P3-P4)/P4+1)</f>
        <v>3.2990300230946881</v>
      </c>
    </row>
    <row r="5" spans="1:34" ht="30" customHeight="1" x14ac:dyDescent="0.25">
      <c r="C5" s="38" t="s">
        <v>155</v>
      </c>
      <c r="D5" s="43" t="s">
        <v>146</v>
      </c>
      <c r="E5" s="39" t="s">
        <v>13</v>
      </c>
      <c r="F5" s="43" t="s">
        <v>137</v>
      </c>
      <c r="G5" s="38">
        <v>0.03</v>
      </c>
      <c r="H5" s="38"/>
      <c r="I5" s="38"/>
      <c r="J5" s="38">
        <v>13.42</v>
      </c>
      <c r="K5" s="38">
        <v>13.42</v>
      </c>
      <c r="L5" s="42">
        <f t="shared" si="0"/>
        <v>13.8226</v>
      </c>
      <c r="M5" s="42">
        <f>K5+(G5*K5)+(H5*K5)</f>
        <v>13.8226</v>
      </c>
      <c r="N5" s="41">
        <v>2871.8</v>
      </c>
      <c r="O5" s="41">
        <f t="shared" si="1"/>
        <v>39695.742680000003</v>
      </c>
      <c r="P5" s="41">
        <f t="shared" si="2"/>
        <v>39695.742680000003</v>
      </c>
      <c r="Q5" s="41">
        <f t="shared" si="3"/>
        <v>14.089744859531121</v>
      </c>
      <c r="R5" s="41">
        <f t="shared" si="4"/>
        <v>14.089744859531121</v>
      </c>
      <c r="S5" s="41">
        <v>2.78</v>
      </c>
      <c r="T5" s="38" t="s">
        <v>11</v>
      </c>
      <c r="U5" s="38" t="s">
        <v>293</v>
      </c>
      <c r="V5" s="41">
        <v>2.78</v>
      </c>
      <c r="W5" s="38" t="s">
        <v>11</v>
      </c>
      <c r="X5" s="38" t="s">
        <v>293</v>
      </c>
      <c r="Y5" s="38">
        <f>IF(AND(AA5=Matrica!$A$4,AB5=Matrica!$B$3),Matrica!$B$4,IF(AND(AA5=Matrica!$A$4,AB5=Matrica!$E$3),Matrica!$E$4,IF(AND(AA5=Matrica!$A$4,AB5=Matrica!$H$3),Matrica!$H$4,IF(AND(AA5=Matrica!$A$5,AB5=Matrica!$B$3),Matrica!$B$5,IF(AND(AA5=Matrica!$A$5,AB5=Matrica!$E$3),Matrica!$E$5,IF(AND(AA5=Matrica!$A$5,AB5=Matrica!$H$3),Matrica!$H$5,IF(AND(AA5=Matrica!$A$6,AB5=Matrica!$B$3),Matrica!$B$6,IF(AND(AA5=Matrica!$A$6,AB5=Matrica!$E$3),Matrica!$E$6,IF(AND(AA5=Matrica!$A$6,AB5=Matrica!$H$3),Matrica!$H$6,IF(AND(AA5=Matrica!$A$7,AB5=Matrica!$B$3),Matrica!$B$7,IF(AND(AA5=Matrica!$A$7,AB5=Matrica!$E$3),Matrica!$E$7,IF(AND(AA5=Matrica!$A$7,AB5=Matrica!$H$3),Matrica!$H$7,IF(AND(AA5=Matrica!$A$8,AB5=Matrica!$B$3),Matrica!$B$8,IF(AND(AA5=Matrica!$A$8,AB5=Matrica!$E$3),Matrica!$E$8,IF(AND(AA5=Matrica!$A$8,AB5=Matrica!$H$3),Matrica!$H$8,IF(AND(AA5=Matrica!$A$9,AB5=Matrica!$B$3),Matrica!$B$9,IF(AND(AA5=Matrica!$A$9,AB5=Matrica!$E$3),Matrica!$E$9,IF(AND(AA5=Matrica!$A$9,AB5=Matrica!$H$3),Matrica!$H$9,IF(AND(AA5=Matrica!$A$10,AB5=Matrica!$B$3),Matrica!$B$10,IF(AND(AA5=Matrica!$A$10,AB5=Matrica!$E$3),Matrica!$E$10,IF(AND(AA5=Matrica!$A$10,AB5=Matrica!$H$3),Matrica!$H$10,IF(AND(AA5=Matrica!$A$11,AB5=Matrica!$B$3),Matrica!$B$11,IF(AND(AA5=Matrica!$A$11,AB5=Matrica!$E$3),Matrica!$E$11,IF(AND(AA5=Matrica!$A$11,AB5=Matrica!$H$3),Matrica!$H$11,IF(AND(AA5=Matrica!$A$12,AB5=Matrica!$B$3),Matrica!$B$12,IF(AND(AA5=Matrica!$A$12,AB5=Matrica!$E$3),Matrica!$E$12,IF(AND(AA5=Matrica!$A$12,AB5=Matrica!$H$3),Matrica!$H$12,IF(AND(AA5=Matrica!$A$13,AB5=Matrica!$B$3),Matrica!$B$13,IF(AND(AA5=Matrica!$A$13,AB5=Matrica!$E$3),Matrica!$E$13,IF(AND(AA5=Matrica!$A$13,AB5=Matrica!$H$3),Matrica!$H$13,IF(AND(AA5=Matrica!$A$14,AB5=Matrica!$B$3),Matrica!$B$14,IF(AND(AA5=Matrica!$A$14,AB5=Matrica!$E$3),Matrica!$E$14,IF(AND(AA5=Matrica!$A$14,AB5=Matrica!$H$3),Matrica!$H$14,IF(AND(AA5=Matrica!$A$15,AB5=Matrica!$B$3),Matrica!$B$15,IF(AND(AA5=Matrica!$A$15,AB5=Matrica!$E$3),Matrica!$E$15,IF(AND(AA5=Matrica!$A$15,AB5=Matrica!$H$3),Matrica!$H$15,IF(AND(AA5=Matrica!$A$16,AB5=Matrica!$B$3),Matrica!$B$16,IF(AND(AA5=Matrica!$A$16,AB5=Matrica!$E$3),Matrica!$E$16,IF(AND(AA5=Matrica!$A$16,AB5=Matrica!$H$3),Matrica!$H$16,"")))))))))))))))))))))))))))))))))))))))</f>
        <v>2.76</v>
      </c>
      <c r="Z5" s="38">
        <f>IF(AND(AA5=Matrica!$A$4,AB5=Matrica!$B$3),Matrica!$D$4,IF(AND(AA5=Matrica!$A$4,AB5=Matrica!$E$3),Matrica!$G$4,IF(AND(AA5=Matrica!$A$4,AB5=Matrica!$H$3),Matrica!$J$4,IF(AND(AA5=Matrica!$A$5,AB5=Matrica!$B$3),Matrica!$D$5,IF(AND(AA5=Matrica!$A$5,AB5=Matrica!$E$3),Matrica!$G$5,IF(AND(AA5=Matrica!$A$5,AB5=Matrica!$H$3),Matrica!$J$5,IF(AND(AA5=Matrica!$A$6,AB5=Matrica!$B$3),Matrica!$D$6,IF(AND(AA5=Matrica!$A$6,AB5=Matrica!$E$3),Matrica!$G$6,IF(AND(AA5=Matrica!$A$6,AB5=Matrica!$H$3),Matrica!$J$6,IF(AND(AA5=Matrica!$A$7,AB5=Matrica!$B$3),Matrica!$D$7,IF(AND(AA5=Matrica!$A$7,AB5=Matrica!$E$3),Matrica!$G$7,IF(AND(AA5=Matrica!$A$7,AB5=Matrica!$H$3),Matrica!$J$7,IF(AND(AA5=Matrica!$A$8,AB5=Matrica!$B$3),Matrica!$D$8,IF(AND(AA5=Matrica!$A$8,AB5=Matrica!$E$3),Matrica!$G$8,IF(AND(AA5=Matrica!$A$8,AB5=Matrica!$H$3),Matrica!$J$8,IF(AND(AA5=Matrica!$A$9,AB5=Matrica!$B$3),Matrica!$D$9,IF(AND(AA5=Matrica!$A$9,AB5=Matrica!$E$3),Matrica!$G$9,IF(AND(AA5=Matrica!$A$9,AB5=Matrica!$H$3),Matrica!$J$9,IF(AND(AA5=Matrica!$A$10,AB5=Matrica!$B$3),Matrica!$D$10,IF(AND(AA5=Matrica!$A$10,AB5=Matrica!$E$3),Matrica!$G$10,IF(AND(AA5=Matrica!$A$10,AB5=Matrica!$H$3),Matrica!$J$10,IF(AND(AA5=Matrica!$A$11,AB5=Matrica!$B$3),Matrica!$D$11,IF(AND(AA5=Matrica!$A$11,AB5=Matrica!$E$3),Matrica!$G$11,IF(AND(AA5=Matrica!$A$11,AB5=Matrica!$H$3),Matrica!$J$11,IF(AND(AA5=Matrica!$A$12,AB5=Matrica!$B$3),Matrica!$D$12,IF(AND(AA5=Matrica!$A$12,AB5=Matrica!$E$3),Matrica!$G$12,IF(AND(AA5=Matrica!$A$12,AB5=Matrica!$H$3),Matrica!$J$12,IF(AND(AA5=Matrica!$A$13,AB5=Matrica!$B$3),Matrica!$D$13,IF(AND(AA5=Matrica!$A$13,AB5=Matrica!$E$3),Matrica!$G$13,IF(AND(AA5=Matrica!$A$13,AB5=Matrica!$H$3),Matrica!$J$13,IF(AND(AA5=Matrica!$A$14,AB5=Matrica!$B$3),Matrica!$D$14,IF(AND(AA5=Matrica!$A$14,AB5=Matrica!$E$3),Matrica!$G$14,IF(AND(AA5=Matrica!$A$14,AB5=Matrica!$H$3),Matrica!$J$14,IF(AND(AA5=Matrica!$A$15,AB5=Matrica!$B$3),Matrica!$D$15,IF(AND(AA5=Matrica!$A$15,AB5=Matrica!$E$3),Matrica!$G$15,IF(AND(AA5=Matrica!$A$15,AB5=Matrica!$H$3),Matrica!$J$15,IF(AND(AA5=Matrica!$A$16,AB5=Matrica!$B$3),Matrica!$D$16,IF(AND(AA5=Matrica!$A$16,AB5=Matrica!$E$3),Matrica!$G$16,IF(AND(AA5=Matrica!$A$16,AB5=Matrica!$H$3),Matrica!$J$16,"")))))))))))))))))))))))))))))))))))))))</f>
        <v>2.84</v>
      </c>
      <c r="AA5" s="45" t="s">
        <v>11</v>
      </c>
      <c r="AB5" s="45">
        <v>3</v>
      </c>
      <c r="AC5" s="50">
        <v>2.76</v>
      </c>
      <c r="AD5" s="37" t="str">
        <f t="shared" si="5"/>
        <v>ISTI</v>
      </c>
      <c r="AE5" s="37">
        <f t="shared" si="6"/>
        <v>-0.71942446043165542</v>
      </c>
      <c r="AF5" s="37">
        <f t="shared" si="7"/>
        <v>-7.1942446043165541E-3</v>
      </c>
      <c r="AG5" s="46">
        <v>13981</v>
      </c>
      <c r="AH5" s="53">
        <f>AC4/((P4-P5)/P5+1)</f>
        <v>2.985228494623656</v>
      </c>
    </row>
    <row r="6" spans="1:34" ht="30" x14ac:dyDescent="0.25">
      <c r="C6" s="51" t="s">
        <v>156</v>
      </c>
      <c r="D6" s="43" t="s">
        <v>62</v>
      </c>
      <c r="E6" s="39" t="s">
        <v>10</v>
      </c>
      <c r="F6" s="43" t="s">
        <v>137</v>
      </c>
      <c r="G6" s="38">
        <v>0.04</v>
      </c>
      <c r="H6" s="38"/>
      <c r="I6" s="38">
        <v>0.1</v>
      </c>
      <c r="J6" s="38">
        <v>17.32</v>
      </c>
      <c r="K6" s="38">
        <v>17.32</v>
      </c>
      <c r="L6" s="42">
        <f t="shared" si="0"/>
        <v>18.012799999999999</v>
      </c>
      <c r="M6" s="42">
        <f t="shared" ref="M6:M11" si="8">K6+(G6*K6)+(H6*K6)+(I6*K6)</f>
        <v>19.744799999999998</v>
      </c>
      <c r="N6" s="41">
        <v>2871.8</v>
      </c>
      <c r="O6" s="41">
        <f t="shared" si="1"/>
        <v>51729.159039999999</v>
      </c>
      <c r="P6" s="41">
        <f t="shared" si="2"/>
        <v>56703.11664</v>
      </c>
      <c r="Q6" s="41">
        <f t="shared" si="3"/>
        <v>18.360927481498571</v>
      </c>
      <c r="R6" s="41">
        <f t="shared" si="4"/>
        <v>20.126401277796511</v>
      </c>
      <c r="S6" s="41">
        <v>3.62</v>
      </c>
      <c r="T6" s="38" t="s">
        <v>9</v>
      </c>
      <c r="U6" s="38" t="s">
        <v>291</v>
      </c>
      <c r="V6" s="41">
        <v>3.97</v>
      </c>
      <c r="W6" s="38" t="s">
        <v>8</v>
      </c>
      <c r="X6" s="38" t="s">
        <v>292</v>
      </c>
      <c r="Y6" s="38">
        <f>IF(AND(AA6=Matrica!$A$4,AB6=Matrica!$B$3),Matrica!$B$4,IF(AND(AA6=Matrica!$A$4,AB6=Matrica!$E$3),Matrica!$E$4,IF(AND(AA6=Matrica!$A$4,AB6=Matrica!$H$3),Matrica!$H$4,IF(AND(AA6=Matrica!$A$5,AB6=Matrica!$B$3),Matrica!$B$5,IF(AND(AA6=Matrica!$A$5,AB6=Matrica!$E$3),Matrica!$E$5,IF(AND(AA6=Matrica!$A$5,AB6=Matrica!$H$3),Matrica!$H$5,IF(AND(AA6=Matrica!$A$6,AB6=Matrica!$B$3),Matrica!$B$6,IF(AND(AA6=Matrica!$A$6,AB6=Matrica!$E$3),Matrica!$E$6,IF(AND(AA6=Matrica!$A$6,AB6=Matrica!$H$3),Matrica!$H$6,IF(AND(AA6=Matrica!$A$7,AB6=Matrica!$B$3),Matrica!$B$7,IF(AND(AA6=Matrica!$A$7,AB6=Matrica!$E$3),Matrica!$E$7,IF(AND(AA6=Matrica!$A$7,AB6=Matrica!$H$3),Matrica!$H$7,IF(AND(AA6=Matrica!$A$8,AB6=Matrica!$B$3),Matrica!$B$8,IF(AND(AA6=Matrica!$A$8,AB6=Matrica!$E$3),Matrica!$E$8,IF(AND(AA6=Matrica!$A$8,AB6=Matrica!$H$3),Matrica!$H$8,IF(AND(AA6=Matrica!$A$9,AB6=Matrica!$B$3),Matrica!$B$9,IF(AND(AA6=Matrica!$A$9,AB6=Matrica!$E$3),Matrica!$E$9,IF(AND(AA6=Matrica!$A$9,AB6=Matrica!$H$3),Matrica!$H$9,IF(AND(AA6=Matrica!$A$10,AB6=Matrica!$B$3),Matrica!$B$10,IF(AND(AA6=Matrica!$A$10,AB6=Matrica!$E$3),Matrica!$E$10,IF(AND(AA6=Matrica!$A$10,AB6=Matrica!$H$3),Matrica!$H$10,IF(AND(AA6=Matrica!$A$11,AB6=Matrica!$B$3),Matrica!$B$11,IF(AND(AA6=Matrica!$A$11,AB6=Matrica!$E$3),Matrica!$E$11,IF(AND(AA6=Matrica!$A$11,AB6=Matrica!$H$3),Matrica!$H$11,IF(AND(AA6=Matrica!$A$12,AB6=Matrica!$B$3),Matrica!$B$12,IF(AND(AA6=Matrica!$A$12,AB6=Matrica!$E$3),Matrica!$E$12,IF(AND(AA6=Matrica!$A$12,AB6=Matrica!$H$3),Matrica!$H$12,IF(AND(AA6=Matrica!$A$13,AB6=Matrica!$B$3),Matrica!$B$13,IF(AND(AA6=Matrica!$A$13,AB6=Matrica!$E$3),Matrica!$E$13,IF(AND(AA6=Matrica!$A$13,AB6=Matrica!$H$3),Matrica!$H$13,IF(AND(AA6=Matrica!$A$14,AB6=Matrica!$B$3),Matrica!$B$14,IF(AND(AA6=Matrica!$A$14,AB6=Matrica!$E$3),Matrica!$E$14,IF(AND(AA6=Matrica!$A$14,AB6=Matrica!$H$3),Matrica!$H$14,IF(AND(AA6=Matrica!$A$15,AB6=Matrica!$B$3),Matrica!$B$15,IF(AND(AA6=Matrica!$A$15,AB6=Matrica!$E$3),Matrica!$E$15,IF(AND(AA6=Matrica!$A$15,AB6=Matrica!$H$3),Matrica!$H$15,IF(AND(AA6=Matrica!$A$16,AB6=Matrica!$B$3),Matrica!$B$16,IF(AND(AA6=Matrica!$A$16,AB6=Matrica!$E$3),Matrica!$E$16,IF(AND(AA6=Matrica!$A$16,AB6=Matrica!$H$3),Matrica!$H$16,"")))))))))))))))))))))))))))))))))))))))</f>
        <v>3.86</v>
      </c>
      <c r="Z6" s="38">
        <f>IF(AND(AA6=Matrica!$A$4,AB6=Matrica!$B$3),Matrica!$D$4,IF(AND(AA6=Matrica!$A$4,AB6=Matrica!$E$3),Matrica!$G$4,IF(AND(AA6=Matrica!$A$4,AB6=Matrica!$H$3),Matrica!$J$4,IF(AND(AA6=Matrica!$A$5,AB6=Matrica!$B$3),Matrica!$D$5,IF(AND(AA6=Matrica!$A$5,AB6=Matrica!$E$3),Matrica!$G$5,IF(AND(AA6=Matrica!$A$5,AB6=Matrica!$H$3),Matrica!$J$5,IF(AND(AA6=Matrica!$A$6,AB6=Matrica!$B$3),Matrica!$D$6,IF(AND(AA6=Matrica!$A$6,AB6=Matrica!$E$3),Matrica!$G$6,IF(AND(AA6=Matrica!$A$6,AB6=Matrica!$H$3),Matrica!$J$6,IF(AND(AA6=Matrica!$A$7,AB6=Matrica!$B$3),Matrica!$D$7,IF(AND(AA6=Matrica!$A$7,AB6=Matrica!$E$3),Matrica!$G$7,IF(AND(AA6=Matrica!$A$7,AB6=Matrica!$H$3),Matrica!$J$7,IF(AND(AA6=Matrica!$A$8,AB6=Matrica!$B$3),Matrica!$D$8,IF(AND(AA6=Matrica!$A$8,AB6=Matrica!$E$3),Matrica!$G$8,IF(AND(AA6=Matrica!$A$8,AB6=Matrica!$H$3),Matrica!$J$8,IF(AND(AA6=Matrica!$A$9,AB6=Matrica!$B$3),Matrica!$D$9,IF(AND(AA6=Matrica!$A$9,AB6=Matrica!$E$3),Matrica!$G$9,IF(AND(AA6=Matrica!$A$9,AB6=Matrica!$H$3),Matrica!$J$9,IF(AND(AA6=Matrica!$A$10,AB6=Matrica!$B$3),Matrica!$D$10,IF(AND(AA6=Matrica!$A$10,AB6=Matrica!$E$3),Matrica!$G$10,IF(AND(AA6=Matrica!$A$10,AB6=Matrica!$H$3),Matrica!$J$10,IF(AND(AA6=Matrica!$A$11,AB6=Matrica!$B$3),Matrica!$D$11,IF(AND(AA6=Matrica!$A$11,AB6=Matrica!$E$3),Matrica!$G$11,IF(AND(AA6=Matrica!$A$11,AB6=Matrica!$H$3),Matrica!$J$11,IF(AND(AA6=Matrica!$A$12,AB6=Matrica!$B$3),Matrica!$D$12,IF(AND(AA6=Matrica!$A$12,AB6=Matrica!$E$3),Matrica!$G$12,IF(AND(AA6=Matrica!$A$12,AB6=Matrica!$H$3),Matrica!$J$12,IF(AND(AA6=Matrica!$A$13,AB6=Matrica!$B$3),Matrica!$D$13,IF(AND(AA6=Matrica!$A$13,AB6=Matrica!$E$3),Matrica!$G$13,IF(AND(AA6=Matrica!$A$13,AB6=Matrica!$H$3),Matrica!$J$13,IF(AND(AA6=Matrica!$A$14,AB6=Matrica!$B$3),Matrica!$D$14,IF(AND(AA6=Matrica!$A$14,AB6=Matrica!$E$3),Matrica!$G$14,IF(AND(AA6=Matrica!$A$14,AB6=Matrica!$H$3),Matrica!$J$14,IF(AND(AA6=Matrica!$A$15,AB6=Matrica!$B$3),Matrica!$D$15,IF(AND(AA6=Matrica!$A$15,AB6=Matrica!$E$3),Matrica!$G$15,IF(AND(AA6=Matrica!$A$15,AB6=Matrica!$H$3),Matrica!$J$15,IF(AND(AA6=Matrica!$A$16,AB6=Matrica!$B$3),Matrica!$D$16,IF(AND(AA6=Matrica!$A$16,AB6=Matrica!$E$3),Matrica!$G$16,IF(AND(AA6=Matrica!$A$16,AB6=Matrica!$H$3),Matrica!$J$16,"")))))))))))))))))))))))))))))))))))))))</f>
        <v>4.12</v>
      </c>
      <c r="AA6" s="45" t="s">
        <v>8</v>
      </c>
      <c r="AB6" s="45">
        <v>1</v>
      </c>
      <c r="AC6" s="50">
        <v>4.07</v>
      </c>
      <c r="AD6" s="37" t="str">
        <f t="shared" si="5"/>
        <v>ISTI</v>
      </c>
      <c r="AE6" s="37">
        <f t="shared" si="6"/>
        <v>12.430939226519341</v>
      </c>
      <c r="AF6" s="37">
        <f t="shared" si="7"/>
        <v>2.5188916876574329E-2</v>
      </c>
      <c r="AG6" s="47">
        <v>335.69</v>
      </c>
    </row>
    <row r="7" spans="1:34" ht="30" x14ac:dyDescent="0.25">
      <c r="C7" s="51" t="s">
        <v>158</v>
      </c>
      <c r="D7" s="43" t="s">
        <v>62</v>
      </c>
      <c r="E7" s="39" t="s">
        <v>11</v>
      </c>
      <c r="F7" s="43" t="s">
        <v>137</v>
      </c>
      <c r="G7" s="38">
        <v>0.04</v>
      </c>
      <c r="H7" s="38"/>
      <c r="I7" s="38">
        <v>0.1</v>
      </c>
      <c r="J7" s="38">
        <v>14.88</v>
      </c>
      <c r="K7" s="38">
        <v>14.88</v>
      </c>
      <c r="L7" s="42">
        <f t="shared" si="0"/>
        <v>15.475200000000001</v>
      </c>
      <c r="M7" s="42">
        <f t="shared" si="8"/>
        <v>16.963200000000001</v>
      </c>
      <c r="N7" s="41">
        <v>2871.8</v>
      </c>
      <c r="O7" s="41">
        <f t="shared" si="1"/>
        <v>44441.679360000009</v>
      </c>
      <c r="P7" s="41">
        <f t="shared" si="2"/>
        <v>48714.917760000004</v>
      </c>
      <c r="Q7" s="41">
        <f t="shared" si="3"/>
        <v>15.774284118054204</v>
      </c>
      <c r="R7" s="41">
        <f t="shared" si="4"/>
        <v>17.291042206328644</v>
      </c>
      <c r="S7" s="41">
        <v>3.11</v>
      </c>
      <c r="T7" s="38" t="s">
        <v>10</v>
      </c>
      <c r="U7" s="38" t="s">
        <v>292</v>
      </c>
      <c r="V7" s="41">
        <v>3.41</v>
      </c>
      <c r="W7" s="38" t="s">
        <v>9</v>
      </c>
      <c r="X7" s="38" t="s">
        <v>292</v>
      </c>
      <c r="Y7" s="38">
        <f>IF(AND(AA7=Matrica!$A$4,AB7=Matrica!$B$3),Matrica!$B$4,IF(AND(AA7=Matrica!$A$4,AB7=Matrica!$E$3),Matrica!$E$4,IF(AND(AA7=Matrica!$A$4,AB7=Matrica!$H$3),Matrica!$H$4,IF(AND(AA7=Matrica!$A$5,AB7=Matrica!$B$3),Matrica!$B$5,IF(AND(AA7=Matrica!$A$5,AB7=Matrica!$E$3),Matrica!$E$5,IF(AND(AA7=Matrica!$A$5,AB7=Matrica!$H$3),Matrica!$H$5,IF(AND(AA7=Matrica!$A$6,AB7=Matrica!$B$3),Matrica!$B$6,IF(AND(AA7=Matrica!$A$6,AB7=Matrica!$E$3),Matrica!$E$6,IF(AND(AA7=Matrica!$A$6,AB7=Matrica!$H$3),Matrica!$H$6,IF(AND(AA7=Matrica!$A$7,AB7=Matrica!$B$3),Matrica!$B$7,IF(AND(AA7=Matrica!$A$7,AB7=Matrica!$E$3),Matrica!$E$7,IF(AND(AA7=Matrica!$A$7,AB7=Matrica!$H$3),Matrica!$H$7,IF(AND(AA7=Matrica!$A$8,AB7=Matrica!$B$3),Matrica!$B$8,IF(AND(AA7=Matrica!$A$8,AB7=Matrica!$E$3),Matrica!$E$8,IF(AND(AA7=Matrica!$A$8,AB7=Matrica!$H$3),Matrica!$H$8,IF(AND(AA7=Matrica!$A$9,AB7=Matrica!$B$3),Matrica!$B$9,IF(AND(AA7=Matrica!$A$9,AB7=Matrica!$E$3),Matrica!$E$9,IF(AND(AA7=Matrica!$A$9,AB7=Matrica!$H$3),Matrica!$H$9,IF(AND(AA7=Matrica!$A$10,AB7=Matrica!$B$3),Matrica!$B$10,IF(AND(AA7=Matrica!$A$10,AB7=Matrica!$E$3),Matrica!$E$10,IF(AND(AA7=Matrica!$A$10,AB7=Matrica!$H$3),Matrica!$H$10,IF(AND(AA7=Matrica!$A$11,AB7=Matrica!$B$3),Matrica!$B$11,IF(AND(AA7=Matrica!$A$11,AB7=Matrica!$E$3),Matrica!$E$11,IF(AND(AA7=Matrica!$A$11,AB7=Matrica!$H$3),Matrica!$H$11,IF(AND(AA7=Matrica!$A$12,AB7=Matrica!$B$3),Matrica!$B$12,IF(AND(AA7=Matrica!$A$12,AB7=Matrica!$E$3),Matrica!$E$12,IF(AND(AA7=Matrica!$A$12,AB7=Matrica!$H$3),Matrica!$H$12,IF(AND(AA7=Matrica!$A$13,AB7=Matrica!$B$3),Matrica!$B$13,IF(AND(AA7=Matrica!$A$13,AB7=Matrica!$E$3),Matrica!$E$13,IF(AND(AA7=Matrica!$A$13,AB7=Matrica!$H$3),Matrica!$H$13,IF(AND(AA7=Matrica!$A$14,AB7=Matrica!$B$3),Matrica!$B$14,IF(AND(AA7=Matrica!$A$14,AB7=Matrica!$E$3),Matrica!$E$14,IF(AND(AA7=Matrica!$A$14,AB7=Matrica!$H$3),Matrica!$H$14,IF(AND(AA7=Matrica!$A$15,AB7=Matrica!$B$3),Matrica!$B$15,IF(AND(AA7=Matrica!$A$15,AB7=Matrica!$E$3),Matrica!$E$15,IF(AND(AA7=Matrica!$A$15,AB7=Matrica!$H$3),Matrica!$H$15,IF(AND(AA7=Matrica!$A$16,AB7=Matrica!$B$3),Matrica!$B$16,IF(AND(AA7=Matrica!$A$16,AB7=Matrica!$E$3),Matrica!$E$16,IF(AND(AA7=Matrica!$A$16,AB7=Matrica!$H$3),Matrica!$H$16,"")))))))))))))))))))))))))))))))))))))))</f>
        <v>3.34</v>
      </c>
      <c r="Z7" s="38">
        <f>IF(AND(AA7=Matrica!$A$4,AB7=Matrica!$B$3),Matrica!$D$4,IF(AND(AA7=Matrica!$A$4,AB7=Matrica!$E$3),Matrica!$G$4,IF(AND(AA7=Matrica!$A$4,AB7=Matrica!$H$3),Matrica!$J$4,IF(AND(AA7=Matrica!$A$5,AB7=Matrica!$B$3),Matrica!$D$5,IF(AND(AA7=Matrica!$A$5,AB7=Matrica!$E$3),Matrica!$G$5,IF(AND(AA7=Matrica!$A$5,AB7=Matrica!$H$3),Matrica!$J$5,IF(AND(AA7=Matrica!$A$6,AB7=Matrica!$B$3),Matrica!$D$6,IF(AND(AA7=Matrica!$A$6,AB7=Matrica!$E$3),Matrica!$G$6,IF(AND(AA7=Matrica!$A$6,AB7=Matrica!$H$3),Matrica!$J$6,IF(AND(AA7=Matrica!$A$7,AB7=Matrica!$B$3),Matrica!$D$7,IF(AND(AA7=Matrica!$A$7,AB7=Matrica!$E$3),Matrica!$G$7,IF(AND(AA7=Matrica!$A$7,AB7=Matrica!$H$3),Matrica!$J$7,IF(AND(AA7=Matrica!$A$8,AB7=Matrica!$B$3),Matrica!$D$8,IF(AND(AA7=Matrica!$A$8,AB7=Matrica!$E$3),Matrica!$G$8,IF(AND(AA7=Matrica!$A$8,AB7=Matrica!$H$3),Matrica!$J$8,IF(AND(AA7=Matrica!$A$9,AB7=Matrica!$B$3),Matrica!$D$9,IF(AND(AA7=Matrica!$A$9,AB7=Matrica!$E$3),Matrica!$G$9,IF(AND(AA7=Matrica!$A$9,AB7=Matrica!$H$3),Matrica!$J$9,IF(AND(AA7=Matrica!$A$10,AB7=Matrica!$B$3),Matrica!$D$10,IF(AND(AA7=Matrica!$A$10,AB7=Matrica!$E$3),Matrica!$G$10,IF(AND(AA7=Matrica!$A$10,AB7=Matrica!$H$3),Matrica!$J$10,IF(AND(AA7=Matrica!$A$11,AB7=Matrica!$B$3),Matrica!$D$11,IF(AND(AA7=Matrica!$A$11,AB7=Matrica!$E$3),Matrica!$G$11,IF(AND(AA7=Matrica!$A$11,AB7=Matrica!$H$3),Matrica!$J$11,IF(AND(AA7=Matrica!$A$12,AB7=Matrica!$B$3),Matrica!$D$12,IF(AND(AA7=Matrica!$A$12,AB7=Matrica!$E$3),Matrica!$G$12,IF(AND(AA7=Matrica!$A$12,AB7=Matrica!$H$3),Matrica!$J$12,IF(AND(AA7=Matrica!$A$13,AB7=Matrica!$B$3),Matrica!$D$13,IF(AND(AA7=Matrica!$A$13,AB7=Matrica!$E$3),Matrica!$G$13,IF(AND(AA7=Matrica!$A$13,AB7=Matrica!$H$3),Matrica!$J$13,IF(AND(AA7=Matrica!$A$14,AB7=Matrica!$B$3),Matrica!$D$14,IF(AND(AA7=Matrica!$A$14,AB7=Matrica!$E$3),Matrica!$G$14,IF(AND(AA7=Matrica!$A$14,AB7=Matrica!$H$3),Matrica!$J$14,IF(AND(AA7=Matrica!$A$15,AB7=Matrica!$B$3),Matrica!$D$15,IF(AND(AA7=Matrica!$A$15,AB7=Matrica!$E$3),Matrica!$G$15,IF(AND(AA7=Matrica!$A$15,AB7=Matrica!$H$3),Matrica!$J$15,IF(AND(AA7=Matrica!$A$16,AB7=Matrica!$B$3),Matrica!$D$16,IF(AND(AA7=Matrica!$A$16,AB7=Matrica!$E$3),Matrica!$G$16,IF(AND(AA7=Matrica!$A$16,AB7=Matrica!$H$3),Matrica!$J$16,"")))))))))))))))))))))))))))))))))))))))</f>
        <v>3.45</v>
      </c>
      <c r="AA7" s="45" t="s">
        <v>10</v>
      </c>
      <c r="AB7" s="45">
        <v>3</v>
      </c>
      <c r="AC7" s="50">
        <v>3.45</v>
      </c>
      <c r="AD7" s="37" t="str">
        <f t="shared" si="5"/>
        <v>ISTI</v>
      </c>
      <c r="AE7" s="37">
        <f t="shared" si="6"/>
        <v>10.932475884244383</v>
      </c>
      <c r="AF7" s="37">
        <f t="shared" si="7"/>
        <v>1.1730205278592386E-2</v>
      </c>
      <c r="AG7" s="47">
        <v>16.78</v>
      </c>
      <c r="AH7" s="53">
        <f>AC6/((P6-P7)/P7+1)</f>
        <v>3.4966281755196311</v>
      </c>
    </row>
    <row r="8" spans="1:34" ht="30" x14ac:dyDescent="0.25">
      <c r="C8" s="51" t="s">
        <v>157</v>
      </c>
      <c r="D8" s="43" t="s">
        <v>62</v>
      </c>
      <c r="E8" s="39" t="s">
        <v>13</v>
      </c>
      <c r="F8" s="43" t="s">
        <v>137</v>
      </c>
      <c r="G8" s="38">
        <v>0.04</v>
      </c>
      <c r="H8" s="38"/>
      <c r="I8" s="38">
        <v>0.1</v>
      </c>
      <c r="J8" s="38">
        <v>13.42</v>
      </c>
      <c r="K8" s="38">
        <v>13.42</v>
      </c>
      <c r="L8" s="42">
        <f t="shared" si="0"/>
        <v>13.956799999999999</v>
      </c>
      <c r="M8" s="42">
        <f t="shared" si="8"/>
        <v>15.2988</v>
      </c>
      <c r="N8" s="41">
        <v>2871.8</v>
      </c>
      <c r="O8" s="41">
        <f t="shared" si="1"/>
        <v>40081.13824</v>
      </c>
      <c r="P8" s="41">
        <f t="shared" si="2"/>
        <v>43935.093840000001</v>
      </c>
      <c r="Q8" s="41">
        <f t="shared" si="3"/>
        <v>14.226538498944043</v>
      </c>
      <c r="R8" s="41">
        <f t="shared" si="4"/>
        <v>15.594474893073279</v>
      </c>
      <c r="S8" s="41">
        <v>2.8</v>
      </c>
      <c r="T8" s="38" t="s">
        <v>11</v>
      </c>
      <c r="U8" s="38" t="s">
        <v>293</v>
      </c>
      <c r="V8" s="41">
        <v>3.07</v>
      </c>
      <c r="W8" s="38" t="s">
        <v>10</v>
      </c>
      <c r="X8" s="38" t="s">
        <v>292</v>
      </c>
      <c r="Y8" s="38">
        <f>IF(AND(AA8=Matrica!$A$4,AB8=Matrica!$B$3),Matrica!$B$4,IF(AND(AA8=Matrica!$A$4,AB8=Matrica!$E$3),Matrica!$E$4,IF(AND(AA8=Matrica!$A$4,AB8=Matrica!$H$3),Matrica!$H$4,IF(AND(AA8=Matrica!$A$5,AB8=Matrica!$B$3),Matrica!$B$5,IF(AND(AA8=Matrica!$A$5,AB8=Matrica!$E$3),Matrica!$E$5,IF(AND(AA8=Matrica!$A$5,AB8=Matrica!$H$3),Matrica!$H$5,IF(AND(AA8=Matrica!$A$6,AB8=Matrica!$B$3),Matrica!$B$6,IF(AND(AA8=Matrica!$A$6,AB8=Matrica!$E$3),Matrica!$E$6,IF(AND(AA8=Matrica!$A$6,AB8=Matrica!$H$3),Matrica!$H$6,IF(AND(AA8=Matrica!$A$7,AB8=Matrica!$B$3),Matrica!$B$7,IF(AND(AA8=Matrica!$A$7,AB8=Matrica!$E$3),Matrica!$E$7,IF(AND(AA8=Matrica!$A$7,AB8=Matrica!$H$3),Matrica!$H$7,IF(AND(AA8=Matrica!$A$8,AB8=Matrica!$B$3),Matrica!$B$8,IF(AND(AA8=Matrica!$A$8,AB8=Matrica!$E$3),Matrica!$E$8,IF(AND(AA8=Matrica!$A$8,AB8=Matrica!$H$3),Matrica!$H$8,IF(AND(AA8=Matrica!$A$9,AB8=Matrica!$B$3),Matrica!$B$9,IF(AND(AA8=Matrica!$A$9,AB8=Matrica!$E$3),Matrica!$E$9,IF(AND(AA8=Matrica!$A$9,AB8=Matrica!$H$3),Matrica!$H$9,IF(AND(AA8=Matrica!$A$10,AB8=Matrica!$B$3),Matrica!$B$10,IF(AND(AA8=Matrica!$A$10,AB8=Matrica!$E$3),Matrica!$E$10,IF(AND(AA8=Matrica!$A$10,AB8=Matrica!$H$3),Matrica!$H$10,IF(AND(AA8=Matrica!$A$11,AB8=Matrica!$B$3),Matrica!$B$11,IF(AND(AA8=Matrica!$A$11,AB8=Matrica!$E$3),Matrica!$E$11,IF(AND(AA8=Matrica!$A$11,AB8=Matrica!$H$3),Matrica!$H$11,IF(AND(AA8=Matrica!$A$12,AB8=Matrica!$B$3),Matrica!$B$12,IF(AND(AA8=Matrica!$A$12,AB8=Matrica!$E$3),Matrica!$E$12,IF(AND(AA8=Matrica!$A$12,AB8=Matrica!$H$3),Matrica!$H$12,IF(AND(AA8=Matrica!$A$13,AB8=Matrica!$B$3),Matrica!$B$13,IF(AND(AA8=Matrica!$A$13,AB8=Matrica!$E$3),Matrica!$E$13,IF(AND(AA8=Matrica!$A$13,AB8=Matrica!$H$3),Matrica!$H$13,IF(AND(AA8=Matrica!$A$14,AB8=Matrica!$B$3),Matrica!$B$14,IF(AND(AA8=Matrica!$A$14,AB8=Matrica!$E$3),Matrica!$E$14,IF(AND(AA8=Matrica!$A$14,AB8=Matrica!$H$3),Matrica!$H$14,IF(AND(AA8=Matrica!$A$15,AB8=Matrica!$B$3),Matrica!$B$15,IF(AND(AA8=Matrica!$A$15,AB8=Matrica!$E$3),Matrica!$E$15,IF(AND(AA8=Matrica!$A$15,AB8=Matrica!$H$3),Matrica!$H$15,IF(AND(AA8=Matrica!$A$16,AB8=Matrica!$B$3),Matrica!$B$16,IF(AND(AA8=Matrica!$A$16,AB8=Matrica!$E$3),Matrica!$E$16,IF(AND(AA8=Matrica!$A$16,AB8=Matrica!$H$3),Matrica!$H$16,"")))))))))))))))))))))))))))))))))))))))</f>
        <v>2.76</v>
      </c>
      <c r="Z8" s="38">
        <f>IF(AND(AA8=Matrica!$A$4,AB8=Matrica!$B$3),Matrica!$D$4,IF(AND(AA8=Matrica!$A$4,AB8=Matrica!$E$3),Matrica!$G$4,IF(AND(AA8=Matrica!$A$4,AB8=Matrica!$H$3),Matrica!$J$4,IF(AND(AA8=Matrica!$A$5,AB8=Matrica!$B$3),Matrica!$D$5,IF(AND(AA8=Matrica!$A$5,AB8=Matrica!$E$3),Matrica!$G$5,IF(AND(AA8=Matrica!$A$5,AB8=Matrica!$H$3),Matrica!$J$5,IF(AND(AA8=Matrica!$A$6,AB8=Matrica!$B$3),Matrica!$D$6,IF(AND(AA8=Matrica!$A$6,AB8=Matrica!$E$3),Matrica!$G$6,IF(AND(AA8=Matrica!$A$6,AB8=Matrica!$H$3),Matrica!$J$6,IF(AND(AA8=Matrica!$A$7,AB8=Matrica!$B$3),Matrica!$D$7,IF(AND(AA8=Matrica!$A$7,AB8=Matrica!$E$3),Matrica!$G$7,IF(AND(AA8=Matrica!$A$7,AB8=Matrica!$H$3),Matrica!$J$7,IF(AND(AA8=Matrica!$A$8,AB8=Matrica!$B$3),Matrica!$D$8,IF(AND(AA8=Matrica!$A$8,AB8=Matrica!$E$3),Matrica!$G$8,IF(AND(AA8=Matrica!$A$8,AB8=Matrica!$H$3),Matrica!$J$8,IF(AND(AA8=Matrica!$A$9,AB8=Matrica!$B$3),Matrica!$D$9,IF(AND(AA8=Matrica!$A$9,AB8=Matrica!$E$3),Matrica!$G$9,IF(AND(AA8=Matrica!$A$9,AB8=Matrica!$H$3),Matrica!$J$9,IF(AND(AA8=Matrica!$A$10,AB8=Matrica!$B$3),Matrica!$D$10,IF(AND(AA8=Matrica!$A$10,AB8=Matrica!$E$3),Matrica!$G$10,IF(AND(AA8=Matrica!$A$10,AB8=Matrica!$H$3),Matrica!$J$10,IF(AND(AA8=Matrica!$A$11,AB8=Matrica!$B$3),Matrica!$D$11,IF(AND(AA8=Matrica!$A$11,AB8=Matrica!$E$3),Matrica!$G$11,IF(AND(AA8=Matrica!$A$11,AB8=Matrica!$H$3),Matrica!$J$11,IF(AND(AA8=Matrica!$A$12,AB8=Matrica!$B$3),Matrica!$D$12,IF(AND(AA8=Matrica!$A$12,AB8=Matrica!$E$3),Matrica!$G$12,IF(AND(AA8=Matrica!$A$12,AB8=Matrica!$H$3),Matrica!$J$12,IF(AND(AA8=Matrica!$A$13,AB8=Matrica!$B$3),Matrica!$D$13,IF(AND(AA8=Matrica!$A$13,AB8=Matrica!$E$3),Matrica!$G$13,IF(AND(AA8=Matrica!$A$13,AB8=Matrica!$H$3),Matrica!$J$13,IF(AND(AA8=Matrica!$A$14,AB8=Matrica!$B$3),Matrica!$D$14,IF(AND(AA8=Matrica!$A$14,AB8=Matrica!$E$3),Matrica!$G$14,IF(AND(AA8=Matrica!$A$14,AB8=Matrica!$H$3),Matrica!$J$14,IF(AND(AA8=Matrica!$A$15,AB8=Matrica!$B$3),Matrica!$D$15,IF(AND(AA8=Matrica!$A$15,AB8=Matrica!$E$3),Matrica!$G$15,IF(AND(AA8=Matrica!$A$15,AB8=Matrica!$H$3),Matrica!$J$15,IF(AND(AA8=Matrica!$A$16,AB8=Matrica!$B$3),Matrica!$D$16,IF(AND(AA8=Matrica!$A$16,AB8=Matrica!$E$3),Matrica!$G$16,IF(AND(AA8=Matrica!$A$16,AB8=Matrica!$H$3),Matrica!$J$16,"")))))))))))))))))))))))))))))))))))))))</f>
        <v>2.84</v>
      </c>
      <c r="AA8" s="45" t="s">
        <v>11</v>
      </c>
      <c r="AB8" s="45">
        <v>3</v>
      </c>
      <c r="AC8" s="50">
        <v>2.84</v>
      </c>
      <c r="AD8" s="37" t="str">
        <f t="shared" si="5"/>
        <v>ISTI</v>
      </c>
      <c r="AE8" s="37">
        <f t="shared" si="6"/>
        <v>1.4285714285714299</v>
      </c>
      <c r="AF8" s="37">
        <f t="shared" si="7"/>
        <v>-7.4918566775244291E-2</v>
      </c>
      <c r="AG8" s="47">
        <v>0.1</v>
      </c>
      <c r="AH8" s="53">
        <f>AC7/((P7-P8)/P8+1)</f>
        <v>3.1114919354838713</v>
      </c>
    </row>
    <row r="9" spans="1:34" ht="30" x14ac:dyDescent="0.25">
      <c r="C9" s="51" t="s">
        <v>159</v>
      </c>
      <c r="D9" s="43" t="s">
        <v>61</v>
      </c>
      <c r="E9" s="39" t="s">
        <v>10</v>
      </c>
      <c r="F9" s="43" t="s">
        <v>137</v>
      </c>
      <c r="G9" s="38"/>
      <c r="H9" s="38"/>
      <c r="I9" s="38">
        <v>0.1</v>
      </c>
      <c r="J9" s="38">
        <v>17.32</v>
      </c>
      <c r="K9" s="38">
        <v>17.32</v>
      </c>
      <c r="L9" s="42">
        <f t="shared" si="0"/>
        <v>17.32</v>
      </c>
      <c r="M9" s="42">
        <f t="shared" si="8"/>
        <v>19.052</v>
      </c>
      <c r="N9" s="41">
        <v>2871.8</v>
      </c>
      <c r="O9" s="41">
        <f t="shared" si="1"/>
        <v>49739.576000000001</v>
      </c>
      <c r="P9" s="41">
        <f t="shared" si="2"/>
        <v>54713.533600000002</v>
      </c>
      <c r="Q9" s="41">
        <f t="shared" si="3"/>
        <v>17.654737962979397</v>
      </c>
      <c r="R9" s="41">
        <f t="shared" si="4"/>
        <v>19.420211759277336</v>
      </c>
      <c r="S9" s="41">
        <v>3.48</v>
      </c>
      <c r="T9" s="38" t="s">
        <v>9</v>
      </c>
      <c r="U9" s="38" t="s">
        <v>292</v>
      </c>
      <c r="V9" s="41">
        <v>3.83</v>
      </c>
      <c r="W9" s="38" t="s">
        <v>9</v>
      </c>
      <c r="X9" s="38" t="s">
        <v>291</v>
      </c>
      <c r="Y9" s="38">
        <f>IF(AND(AA9=Matrica!$A$4,AB9=Matrica!$B$3),Matrica!$B$4,IF(AND(AA9=Matrica!$A$4,AB9=Matrica!$E$3),Matrica!$E$4,IF(AND(AA9=Matrica!$A$4,AB9=Matrica!$H$3),Matrica!$H$4,IF(AND(AA9=Matrica!$A$5,AB9=Matrica!$B$3),Matrica!$B$5,IF(AND(AA9=Matrica!$A$5,AB9=Matrica!$E$3),Matrica!$E$5,IF(AND(AA9=Matrica!$A$5,AB9=Matrica!$H$3),Matrica!$H$5,IF(AND(AA9=Matrica!$A$6,AB9=Matrica!$B$3),Matrica!$B$6,IF(AND(AA9=Matrica!$A$6,AB9=Matrica!$E$3),Matrica!$E$6,IF(AND(AA9=Matrica!$A$6,AB9=Matrica!$H$3),Matrica!$H$6,IF(AND(AA9=Matrica!$A$7,AB9=Matrica!$B$3),Matrica!$B$7,IF(AND(AA9=Matrica!$A$7,AB9=Matrica!$E$3),Matrica!$E$7,IF(AND(AA9=Matrica!$A$7,AB9=Matrica!$H$3),Matrica!$H$7,IF(AND(AA9=Matrica!$A$8,AB9=Matrica!$B$3),Matrica!$B$8,IF(AND(AA9=Matrica!$A$8,AB9=Matrica!$E$3),Matrica!$E$8,IF(AND(AA9=Matrica!$A$8,AB9=Matrica!$H$3),Matrica!$H$8,IF(AND(AA9=Matrica!$A$9,AB9=Matrica!$B$3),Matrica!$B$9,IF(AND(AA9=Matrica!$A$9,AB9=Matrica!$E$3),Matrica!$E$9,IF(AND(AA9=Matrica!$A$9,AB9=Matrica!$H$3),Matrica!$H$9,IF(AND(AA9=Matrica!$A$10,AB9=Matrica!$B$3),Matrica!$B$10,IF(AND(AA9=Matrica!$A$10,AB9=Matrica!$E$3),Matrica!$E$10,IF(AND(AA9=Matrica!$A$10,AB9=Matrica!$H$3),Matrica!$H$10,IF(AND(AA9=Matrica!$A$11,AB9=Matrica!$B$3),Matrica!$B$11,IF(AND(AA9=Matrica!$A$11,AB9=Matrica!$E$3),Matrica!$E$11,IF(AND(AA9=Matrica!$A$11,AB9=Matrica!$H$3),Matrica!$H$11,IF(AND(AA9=Matrica!$A$12,AB9=Matrica!$B$3),Matrica!$B$12,IF(AND(AA9=Matrica!$A$12,AB9=Matrica!$E$3),Matrica!$E$12,IF(AND(AA9=Matrica!$A$12,AB9=Matrica!$H$3),Matrica!$H$12,IF(AND(AA9=Matrica!$A$13,AB9=Matrica!$B$3),Matrica!$B$13,IF(AND(AA9=Matrica!$A$13,AB9=Matrica!$E$3),Matrica!$E$13,IF(AND(AA9=Matrica!$A$13,AB9=Matrica!$H$3),Matrica!$H$13,IF(AND(AA9=Matrica!$A$14,AB9=Matrica!$B$3),Matrica!$B$14,IF(AND(AA9=Matrica!$A$14,AB9=Matrica!$E$3),Matrica!$E$14,IF(AND(AA9=Matrica!$A$14,AB9=Matrica!$H$3),Matrica!$H$14,IF(AND(AA9=Matrica!$A$15,AB9=Matrica!$B$3),Matrica!$B$15,IF(AND(AA9=Matrica!$A$15,AB9=Matrica!$E$3),Matrica!$E$15,IF(AND(AA9=Matrica!$A$15,AB9=Matrica!$H$3),Matrica!$H$15,IF(AND(AA9=Matrica!$A$16,AB9=Matrica!$B$3),Matrica!$B$16,IF(AND(AA9=Matrica!$A$16,AB9=Matrica!$E$3),Matrica!$E$16,IF(AND(AA9=Matrica!$A$16,AB9=Matrica!$H$3),Matrica!$H$16,"")))))))))))))))))))))))))))))))))))))))</f>
        <v>3.84</v>
      </c>
      <c r="Z9" s="38">
        <f>IF(AND(AA9=Matrica!$A$4,AB9=Matrica!$B$3),Matrica!$D$4,IF(AND(AA9=Matrica!$A$4,AB9=Matrica!$E$3),Matrica!$G$4,IF(AND(AA9=Matrica!$A$4,AB9=Matrica!$H$3),Matrica!$J$4,IF(AND(AA9=Matrica!$A$5,AB9=Matrica!$B$3),Matrica!$D$5,IF(AND(AA9=Matrica!$A$5,AB9=Matrica!$E$3),Matrica!$G$5,IF(AND(AA9=Matrica!$A$5,AB9=Matrica!$H$3),Matrica!$J$5,IF(AND(AA9=Matrica!$A$6,AB9=Matrica!$B$3),Matrica!$D$6,IF(AND(AA9=Matrica!$A$6,AB9=Matrica!$E$3),Matrica!$G$6,IF(AND(AA9=Matrica!$A$6,AB9=Matrica!$H$3),Matrica!$J$6,IF(AND(AA9=Matrica!$A$7,AB9=Matrica!$B$3),Matrica!$D$7,IF(AND(AA9=Matrica!$A$7,AB9=Matrica!$E$3),Matrica!$G$7,IF(AND(AA9=Matrica!$A$7,AB9=Matrica!$H$3),Matrica!$J$7,IF(AND(AA9=Matrica!$A$8,AB9=Matrica!$B$3),Matrica!$D$8,IF(AND(AA9=Matrica!$A$8,AB9=Matrica!$E$3),Matrica!$G$8,IF(AND(AA9=Matrica!$A$8,AB9=Matrica!$H$3),Matrica!$J$8,IF(AND(AA9=Matrica!$A$9,AB9=Matrica!$B$3),Matrica!$D$9,IF(AND(AA9=Matrica!$A$9,AB9=Matrica!$E$3),Matrica!$G$9,IF(AND(AA9=Matrica!$A$9,AB9=Matrica!$H$3),Matrica!$J$9,IF(AND(AA9=Matrica!$A$10,AB9=Matrica!$B$3),Matrica!$D$10,IF(AND(AA9=Matrica!$A$10,AB9=Matrica!$E$3),Matrica!$G$10,IF(AND(AA9=Matrica!$A$10,AB9=Matrica!$H$3),Matrica!$J$10,IF(AND(AA9=Matrica!$A$11,AB9=Matrica!$B$3),Matrica!$D$11,IF(AND(AA9=Matrica!$A$11,AB9=Matrica!$E$3),Matrica!$G$11,IF(AND(AA9=Matrica!$A$11,AB9=Matrica!$H$3),Matrica!$J$11,IF(AND(AA9=Matrica!$A$12,AB9=Matrica!$B$3),Matrica!$D$12,IF(AND(AA9=Matrica!$A$12,AB9=Matrica!$E$3),Matrica!$G$12,IF(AND(AA9=Matrica!$A$12,AB9=Matrica!$H$3),Matrica!$J$12,IF(AND(AA9=Matrica!$A$13,AB9=Matrica!$B$3),Matrica!$D$13,IF(AND(AA9=Matrica!$A$13,AB9=Matrica!$E$3),Matrica!$G$13,IF(AND(AA9=Matrica!$A$13,AB9=Matrica!$H$3),Matrica!$J$13,IF(AND(AA9=Matrica!$A$14,AB9=Matrica!$B$3),Matrica!$D$14,IF(AND(AA9=Matrica!$A$14,AB9=Matrica!$E$3),Matrica!$G$14,IF(AND(AA9=Matrica!$A$14,AB9=Matrica!$H$3),Matrica!$J$14,IF(AND(AA9=Matrica!$A$15,AB9=Matrica!$B$3),Matrica!$D$15,IF(AND(AA9=Matrica!$A$15,AB9=Matrica!$E$3),Matrica!$G$15,IF(AND(AA9=Matrica!$A$15,AB9=Matrica!$H$3),Matrica!$J$15,IF(AND(AA9=Matrica!$A$16,AB9=Matrica!$B$3),Matrica!$D$16,IF(AND(AA9=Matrica!$A$16,AB9=Matrica!$E$3),Matrica!$G$16,IF(AND(AA9=Matrica!$A$16,AB9=Matrica!$H$3),Matrica!$J$16,"")))))))))))))))))))))))))))))))))))))))</f>
        <v>3.96</v>
      </c>
      <c r="AA9" s="45" t="s">
        <v>9</v>
      </c>
      <c r="AB9" s="45">
        <v>3</v>
      </c>
      <c r="AC9" s="50">
        <v>3.96</v>
      </c>
      <c r="AD9" s="37" t="str">
        <f t="shared" si="5"/>
        <v>RAST</v>
      </c>
      <c r="AE9" s="37">
        <f t="shared" si="6"/>
        <v>13.793103448275861</v>
      </c>
      <c r="AF9" s="37">
        <f t="shared" si="7"/>
        <v>3.3942558746736261E-2</v>
      </c>
      <c r="AG9" s="47">
        <v>338.91</v>
      </c>
    </row>
    <row r="10" spans="1:34" ht="30" customHeight="1" x14ac:dyDescent="0.25">
      <c r="C10" s="38" t="s">
        <v>160</v>
      </c>
      <c r="D10" s="43" t="s">
        <v>61</v>
      </c>
      <c r="E10" s="39" t="s">
        <v>11</v>
      </c>
      <c r="F10" s="43" t="s">
        <v>137</v>
      </c>
      <c r="G10" s="38"/>
      <c r="H10" s="38"/>
      <c r="I10" s="38">
        <v>0.1</v>
      </c>
      <c r="J10" s="38">
        <v>14.88</v>
      </c>
      <c r="K10" s="38">
        <v>14.88</v>
      </c>
      <c r="L10" s="42">
        <f t="shared" si="0"/>
        <v>14.88</v>
      </c>
      <c r="M10" s="42">
        <f t="shared" si="8"/>
        <v>16.368000000000002</v>
      </c>
      <c r="N10" s="41">
        <v>2871.8</v>
      </c>
      <c r="O10" s="41">
        <f t="shared" si="1"/>
        <v>42732.384000000005</v>
      </c>
      <c r="P10" s="41">
        <f t="shared" si="2"/>
        <v>47005.622400000007</v>
      </c>
      <c r="Q10" s="41">
        <f t="shared" si="3"/>
        <v>15.167580882744426</v>
      </c>
      <c r="R10" s="41">
        <f t="shared" si="4"/>
        <v>16.684338971018867</v>
      </c>
      <c r="S10" s="41">
        <v>2.99</v>
      </c>
      <c r="T10" s="38" t="s">
        <v>10</v>
      </c>
      <c r="U10" s="38" t="s">
        <v>292</v>
      </c>
      <c r="V10" s="41">
        <v>3.29</v>
      </c>
      <c r="W10" s="38" t="s">
        <v>10</v>
      </c>
      <c r="X10" s="38" t="s">
        <v>291</v>
      </c>
      <c r="Y10" s="38">
        <f>IF(AND(AA10=Matrica!$A$4,AB10=Matrica!$B$3),Matrica!$B$4,IF(AND(AA10=Matrica!$A$4,AB10=Matrica!$E$3),Matrica!$E$4,IF(AND(AA10=Matrica!$A$4,AB10=Matrica!$H$3),Matrica!$H$4,IF(AND(AA10=Matrica!$A$5,AB10=Matrica!$B$3),Matrica!$B$5,IF(AND(AA10=Matrica!$A$5,AB10=Matrica!$E$3),Matrica!$E$5,IF(AND(AA10=Matrica!$A$5,AB10=Matrica!$H$3),Matrica!$H$5,IF(AND(AA10=Matrica!$A$6,AB10=Matrica!$B$3),Matrica!$B$6,IF(AND(AA10=Matrica!$A$6,AB10=Matrica!$E$3),Matrica!$E$6,IF(AND(AA10=Matrica!$A$6,AB10=Matrica!$H$3),Matrica!$H$6,IF(AND(AA10=Matrica!$A$7,AB10=Matrica!$B$3),Matrica!$B$7,IF(AND(AA10=Matrica!$A$7,AB10=Matrica!$E$3),Matrica!$E$7,IF(AND(AA10=Matrica!$A$7,AB10=Matrica!$H$3),Matrica!$H$7,IF(AND(AA10=Matrica!$A$8,AB10=Matrica!$B$3),Matrica!$B$8,IF(AND(AA10=Matrica!$A$8,AB10=Matrica!$E$3),Matrica!$E$8,IF(AND(AA10=Matrica!$A$8,AB10=Matrica!$H$3),Matrica!$H$8,IF(AND(AA10=Matrica!$A$9,AB10=Matrica!$B$3),Matrica!$B$9,IF(AND(AA10=Matrica!$A$9,AB10=Matrica!$E$3),Matrica!$E$9,IF(AND(AA10=Matrica!$A$9,AB10=Matrica!$H$3),Matrica!$H$9,IF(AND(AA10=Matrica!$A$10,AB10=Matrica!$B$3),Matrica!$B$10,IF(AND(AA10=Matrica!$A$10,AB10=Matrica!$E$3),Matrica!$E$10,IF(AND(AA10=Matrica!$A$10,AB10=Matrica!$H$3),Matrica!$H$10,IF(AND(AA10=Matrica!$A$11,AB10=Matrica!$B$3),Matrica!$B$11,IF(AND(AA10=Matrica!$A$11,AB10=Matrica!$E$3),Matrica!$E$11,IF(AND(AA10=Matrica!$A$11,AB10=Matrica!$H$3),Matrica!$H$11,IF(AND(AA10=Matrica!$A$12,AB10=Matrica!$B$3),Matrica!$B$12,IF(AND(AA10=Matrica!$A$12,AB10=Matrica!$E$3),Matrica!$E$12,IF(AND(AA10=Matrica!$A$12,AB10=Matrica!$H$3),Matrica!$H$12,IF(AND(AA10=Matrica!$A$13,AB10=Matrica!$B$3),Matrica!$B$13,IF(AND(AA10=Matrica!$A$13,AB10=Matrica!$E$3),Matrica!$E$13,IF(AND(AA10=Matrica!$A$13,AB10=Matrica!$H$3),Matrica!$H$13,IF(AND(AA10=Matrica!$A$14,AB10=Matrica!$B$3),Matrica!$B$14,IF(AND(AA10=Matrica!$A$14,AB10=Matrica!$E$3),Matrica!$E$14,IF(AND(AA10=Matrica!$A$14,AB10=Matrica!$H$3),Matrica!$H$14,IF(AND(AA10=Matrica!$A$15,AB10=Matrica!$B$3),Matrica!$B$15,IF(AND(AA10=Matrica!$A$15,AB10=Matrica!$E$3),Matrica!$E$15,IF(AND(AA10=Matrica!$A$15,AB10=Matrica!$H$3),Matrica!$H$15,IF(AND(AA10=Matrica!$A$16,AB10=Matrica!$B$3),Matrica!$B$16,IF(AND(AA10=Matrica!$A$16,AB10=Matrica!$E$3),Matrica!$E$16,IF(AND(AA10=Matrica!$A$16,AB10=Matrica!$H$3),Matrica!$H$16,"")))))))))))))))))))))))))))))))))))))))</f>
        <v>3.34</v>
      </c>
      <c r="Z10" s="38">
        <f>IF(AND(AA10=Matrica!$A$4,AB10=Matrica!$B$3),Matrica!$D$4,IF(AND(AA10=Matrica!$A$4,AB10=Matrica!$E$3),Matrica!$G$4,IF(AND(AA10=Matrica!$A$4,AB10=Matrica!$H$3),Matrica!$J$4,IF(AND(AA10=Matrica!$A$5,AB10=Matrica!$B$3),Matrica!$D$5,IF(AND(AA10=Matrica!$A$5,AB10=Matrica!$E$3),Matrica!$G$5,IF(AND(AA10=Matrica!$A$5,AB10=Matrica!$H$3),Matrica!$J$5,IF(AND(AA10=Matrica!$A$6,AB10=Matrica!$B$3),Matrica!$D$6,IF(AND(AA10=Matrica!$A$6,AB10=Matrica!$E$3),Matrica!$G$6,IF(AND(AA10=Matrica!$A$6,AB10=Matrica!$H$3),Matrica!$J$6,IF(AND(AA10=Matrica!$A$7,AB10=Matrica!$B$3),Matrica!$D$7,IF(AND(AA10=Matrica!$A$7,AB10=Matrica!$E$3),Matrica!$G$7,IF(AND(AA10=Matrica!$A$7,AB10=Matrica!$H$3),Matrica!$J$7,IF(AND(AA10=Matrica!$A$8,AB10=Matrica!$B$3),Matrica!$D$8,IF(AND(AA10=Matrica!$A$8,AB10=Matrica!$E$3),Matrica!$G$8,IF(AND(AA10=Matrica!$A$8,AB10=Matrica!$H$3),Matrica!$J$8,IF(AND(AA10=Matrica!$A$9,AB10=Matrica!$B$3),Matrica!$D$9,IF(AND(AA10=Matrica!$A$9,AB10=Matrica!$E$3),Matrica!$G$9,IF(AND(AA10=Matrica!$A$9,AB10=Matrica!$H$3),Matrica!$J$9,IF(AND(AA10=Matrica!$A$10,AB10=Matrica!$B$3),Matrica!$D$10,IF(AND(AA10=Matrica!$A$10,AB10=Matrica!$E$3),Matrica!$G$10,IF(AND(AA10=Matrica!$A$10,AB10=Matrica!$H$3),Matrica!$J$10,IF(AND(AA10=Matrica!$A$11,AB10=Matrica!$B$3),Matrica!$D$11,IF(AND(AA10=Matrica!$A$11,AB10=Matrica!$E$3),Matrica!$G$11,IF(AND(AA10=Matrica!$A$11,AB10=Matrica!$H$3),Matrica!$J$11,IF(AND(AA10=Matrica!$A$12,AB10=Matrica!$B$3),Matrica!$D$12,IF(AND(AA10=Matrica!$A$12,AB10=Matrica!$E$3),Matrica!$G$12,IF(AND(AA10=Matrica!$A$12,AB10=Matrica!$H$3),Matrica!$J$12,IF(AND(AA10=Matrica!$A$13,AB10=Matrica!$B$3),Matrica!$D$13,IF(AND(AA10=Matrica!$A$13,AB10=Matrica!$E$3),Matrica!$G$13,IF(AND(AA10=Matrica!$A$13,AB10=Matrica!$H$3),Matrica!$J$13,IF(AND(AA10=Matrica!$A$14,AB10=Matrica!$B$3),Matrica!$D$14,IF(AND(AA10=Matrica!$A$14,AB10=Matrica!$E$3),Matrica!$G$14,IF(AND(AA10=Matrica!$A$14,AB10=Matrica!$H$3),Matrica!$J$14,IF(AND(AA10=Matrica!$A$15,AB10=Matrica!$B$3),Matrica!$D$15,IF(AND(AA10=Matrica!$A$15,AB10=Matrica!$E$3),Matrica!$G$15,IF(AND(AA10=Matrica!$A$15,AB10=Matrica!$H$3),Matrica!$J$15,IF(AND(AA10=Matrica!$A$16,AB10=Matrica!$B$3),Matrica!$D$16,IF(AND(AA10=Matrica!$A$16,AB10=Matrica!$E$3),Matrica!$G$16,IF(AND(AA10=Matrica!$A$16,AB10=Matrica!$H$3),Matrica!$J$16,"")))))))))))))))))))))))))))))))))))))))</f>
        <v>3.45</v>
      </c>
      <c r="AA10" s="45" t="s">
        <v>10</v>
      </c>
      <c r="AB10" s="45">
        <v>3</v>
      </c>
      <c r="AC10" s="50">
        <v>3.34</v>
      </c>
      <c r="AD10" s="37" t="str">
        <f t="shared" si="5"/>
        <v>RAST</v>
      </c>
      <c r="AE10" s="37">
        <f t="shared" si="6"/>
        <v>11.705685618729083</v>
      </c>
      <c r="AF10" s="37">
        <f t="shared" si="7"/>
        <v>1.5197568389057697E-2</v>
      </c>
      <c r="AG10" s="47">
        <v>30.65</v>
      </c>
      <c r="AH10" s="53">
        <f>AC9/((P9-P10)/P10+1)</f>
        <v>3.4021247113163975</v>
      </c>
    </row>
    <row r="11" spans="1:34" ht="15" customHeight="1" x14ac:dyDescent="0.25">
      <c r="C11" s="38" t="s">
        <v>161</v>
      </c>
      <c r="D11" s="43" t="s">
        <v>61</v>
      </c>
      <c r="E11" s="39" t="s">
        <v>13</v>
      </c>
      <c r="F11" s="43" t="s">
        <v>137</v>
      </c>
      <c r="G11" s="38"/>
      <c r="H11" s="38"/>
      <c r="I11" s="38">
        <v>0.1</v>
      </c>
      <c r="J11" s="38">
        <v>13.42</v>
      </c>
      <c r="K11" s="38">
        <v>13.42</v>
      </c>
      <c r="L11" s="42">
        <f t="shared" si="0"/>
        <v>13.42</v>
      </c>
      <c r="M11" s="42">
        <f t="shared" si="8"/>
        <v>14.762</v>
      </c>
      <c r="N11" s="41">
        <v>2871.8</v>
      </c>
      <c r="O11" s="41">
        <f t="shared" si="1"/>
        <v>38539.556000000004</v>
      </c>
      <c r="P11" s="41">
        <f t="shared" si="2"/>
        <v>42393.511600000005</v>
      </c>
      <c r="Q11" s="41">
        <f t="shared" si="3"/>
        <v>13.679363941292351</v>
      </c>
      <c r="R11" s="41">
        <f t="shared" si="4"/>
        <v>15.047300335421587</v>
      </c>
      <c r="S11" s="41">
        <v>2.7</v>
      </c>
      <c r="T11" s="38" t="s">
        <v>11</v>
      </c>
      <c r="U11" s="38" t="s">
        <v>291</v>
      </c>
      <c r="V11" s="41">
        <v>2.97</v>
      </c>
      <c r="W11" s="38" t="s">
        <v>10</v>
      </c>
      <c r="X11" s="38" t="s">
        <v>292</v>
      </c>
      <c r="Y11" s="38">
        <f>IF(AND(AA11=Matrica!$A$4,AB11=Matrica!$B$3),Matrica!$B$4,IF(AND(AA11=Matrica!$A$4,AB11=Matrica!$E$3),Matrica!$E$4,IF(AND(AA11=Matrica!$A$4,AB11=Matrica!$H$3),Matrica!$H$4,IF(AND(AA11=Matrica!$A$5,AB11=Matrica!$B$3),Matrica!$B$5,IF(AND(AA11=Matrica!$A$5,AB11=Matrica!$E$3),Matrica!$E$5,IF(AND(AA11=Matrica!$A$5,AB11=Matrica!$H$3),Matrica!$H$5,IF(AND(AA11=Matrica!$A$6,AB11=Matrica!$B$3),Matrica!$B$6,IF(AND(AA11=Matrica!$A$6,AB11=Matrica!$E$3),Matrica!$E$6,IF(AND(AA11=Matrica!$A$6,AB11=Matrica!$H$3),Matrica!$H$6,IF(AND(AA11=Matrica!$A$7,AB11=Matrica!$B$3),Matrica!$B$7,IF(AND(AA11=Matrica!$A$7,AB11=Matrica!$E$3),Matrica!$E$7,IF(AND(AA11=Matrica!$A$7,AB11=Matrica!$H$3),Matrica!$H$7,IF(AND(AA11=Matrica!$A$8,AB11=Matrica!$B$3),Matrica!$B$8,IF(AND(AA11=Matrica!$A$8,AB11=Matrica!$E$3),Matrica!$E$8,IF(AND(AA11=Matrica!$A$8,AB11=Matrica!$H$3),Matrica!$H$8,IF(AND(AA11=Matrica!$A$9,AB11=Matrica!$B$3),Matrica!$B$9,IF(AND(AA11=Matrica!$A$9,AB11=Matrica!$E$3),Matrica!$E$9,IF(AND(AA11=Matrica!$A$9,AB11=Matrica!$H$3),Matrica!$H$9,IF(AND(AA11=Matrica!$A$10,AB11=Matrica!$B$3),Matrica!$B$10,IF(AND(AA11=Matrica!$A$10,AB11=Matrica!$E$3),Matrica!$E$10,IF(AND(AA11=Matrica!$A$10,AB11=Matrica!$H$3),Matrica!$H$10,IF(AND(AA11=Matrica!$A$11,AB11=Matrica!$B$3),Matrica!$B$11,IF(AND(AA11=Matrica!$A$11,AB11=Matrica!$E$3),Matrica!$E$11,IF(AND(AA11=Matrica!$A$11,AB11=Matrica!$H$3),Matrica!$H$11,IF(AND(AA11=Matrica!$A$12,AB11=Matrica!$B$3),Matrica!$B$12,IF(AND(AA11=Matrica!$A$12,AB11=Matrica!$E$3),Matrica!$E$12,IF(AND(AA11=Matrica!$A$12,AB11=Matrica!$H$3),Matrica!$H$12,IF(AND(AA11=Matrica!$A$13,AB11=Matrica!$B$3),Matrica!$B$13,IF(AND(AA11=Matrica!$A$13,AB11=Matrica!$E$3),Matrica!$E$13,IF(AND(AA11=Matrica!$A$13,AB11=Matrica!$H$3),Matrica!$H$13,IF(AND(AA11=Matrica!$A$14,AB11=Matrica!$B$3),Matrica!$B$14,IF(AND(AA11=Matrica!$A$14,AB11=Matrica!$E$3),Matrica!$E$14,IF(AND(AA11=Matrica!$A$14,AB11=Matrica!$H$3),Matrica!$H$14,IF(AND(AA11=Matrica!$A$15,AB11=Matrica!$B$3),Matrica!$B$15,IF(AND(AA11=Matrica!$A$15,AB11=Matrica!$E$3),Matrica!$E$15,IF(AND(AA11=Matrica!$A$15,AB11=Matrica!$H$3),Matrica!$H$15,IF(AND(AA11=Matrica!$A$16,AB11=Matrica!$B$3),Matrica!$B$16,IF(AND(AA11=Matrica!$A$16,AB11=Matrica!$E$3),Matrica!$E$16,IF(AND(AA11=Matrica!$A$16,AB11=Matrica!$H$3),Matrica!$H$16,"")))))))))))))))))))))))))))))))))))))))</f>
        <v>2.76</v>
      </c>
      <c r="Z11" s="38">
        <f>IF(AND(AA11=Matrica!$A$4,AB11=Matrica!$B$3),Matrica!$D$4,IF(AND(AA11=Matrica!$A$4,AB11=Matrica!$E$3),Matrica!$G$4,IF(AND(AA11=Matrica!$A$4,AB11=Matrica!$H$3),Matrica!$J$4,IF(AND(AA11=Matrica!$A$5,AB11=Matrica!$B$3),Matrica!$D$5,IF(AND(AA11=Matrica!$A$5,AB11=Matrica!$E$3),Matrica!$G$5,IF(AND(AA11=Matrica!$A$5,AB11=Matrica!$H$3),Matrica!$J$5,IF(AND(AA11=Matrica!$A$6,AB11=Matrica!$B$3),Matrica!$D$6,IF(AND(AA11=Matrica!$A$6,AB11=Matrica!$E$3),Matrica!$G$6,IF(AND(AA11=Matrica!$A$6,AB11=Matrica!$H$3),Matrica!$J$6,IF(AND(AA11=Matrica!$A$7,AB11=Matrica!$B$3),Matrica!$D$7,IF(AND(AA11=Matrica!$A$7,AB11=Matrica!$E$3),Matrica!$G$7,IF(AND(AA11=Matrica!$A$7,AB11=Matrica!$H$3),Matrica!$J$7,IF(AND(AA11=Matrica!$A$8,AB11=Matrica!$B$3),Matrica!$D$8,IF(AND(AA11=Matrica!$A$8,AB11=Matrica!$E$3),Matrica!$G$8,IF(AND(AA11=Matrica!$A$8,AB11=Matrica!$H$3),Matrica!$J$8,IF(AND(AA11=Matrica!$A$9,AB11=Matrica!$B$3),Matrica!$D$9,IF(AND(AA11=Matrica!$A$9,AB11=Matrica!$E$3),Matrica!$G$9,IF(AND(AA11=Matrica!$A$9,AB11=Matrica!$H$3),Matrica!$J$9,IF(AND(AA11=Matrica!$A$10,AB11=Matrica!$B$3),Matrica!$D$10,IF(AND(AA11=Matrica!$A$10,AB11=Matrica!$E$3),Matrica!$G$10,IF(AND(AA11=Matrica!$A$10,AB11=Matrica!$H$3),Matrica!$J$10,IF(AND(AA11=Matrica!$A$11,AB11=Matrica!$B$3),Matrica!$D$11,IF(AND(AA11=Matrica!$A$11,AB11=Matrica!$E$3),Matrica!$G$11,IF(AND(AA11=Matrica!$A$11,AB11=Matrica!$H$3),Matrica!$J$11,IF(AND(AA11=Matrica!$A$12,AB11=Matrica!$B$3),Matrica!$D$12,IF(AND(AA11=Matrica!$A$12,AB11=Matrica!$E$3),Matrica!$G$12,IF(AND(AA11=Matrica!$A$12,AB11=Matrica!$H$3),Matrica!$J$12,IF(AND(AA11=Matrica!$A$13,AB11=Matrica!$B$3),Matrica!$D$13,IF(AND(AA11=Matrica!$A$13,AB11=Matrica!$E$3),Matrica!$G$13,IF(AND(AA11=Matrica!$A$13,AB11=Matrica!$H$3),Matrica!$J$13,IF(AND(AA11=Matrica!$A$14,AB11=Matrica!$B$3),Matrica!$D$14,IF(AND(AA11=Matrica!$A$14,AB11=Matrica!$E$3),Matrica!$G$14,IF(AND(AA11=Matrica!$A$14,AB11=Matrica!$H$3),Matrica!$J$14,IF(AND(AA11=Matrica!$A$15,AB11=Matrica!$B$3),Matrica!$D$15,IF(AND(AA11=Matrica!$A$15,AB11=Matrica!$E$3),Matrica!$G$15,IF(AND(AA11=Matrica!$A$15,AB11=Matrica!$H$3),Matrica!$J$15,IF(AND(AA11=Matrica!$A$16,AB11=Matrica!$B$3),Matrica!$D$16,IF(AND(AA11=Matrica!$A$16,AB11=Matrica!$E$3),Matrica!$G$16,IF(AND(AA11=Matrica!$A$16,AB11=Matrica!$H$3),Matrica!$J$16,"")))))))))))))))))))))))))))))))))))))))</f>
        <v>2.84</v>
      </c>
      <c r="AA11" s="45" t="s">
        <v>11</v>
      </c>
      <c r="AB11" s="45">
        <v>3</v>
      </c>
      <c r="AC11" s="50">
        <v>2.78</v>
      </c>
      <c r="AD11" s="37" t="str">
        <f t="shared" si="5"/>
        <v>ISTI</v>
      </c>
      <c r="AE11" s="37">
        <f t="shared" si="6"/>
        <v>2.962962962962949</v>
      </c>
      <c r="AF11" s="37">
        <f t="shared" si="7"/>
        <v>-6.3973063973064098E-2</v>
      </c>
      <c r="AG11" s="47">
        <v>6.4</v>
      </c>
      <c r="AH11" s="53">
        <f>AC10/((P10-P11)/P11+1)</f>
        <v>3.0122849462365591</v>
      </c>
    </row>
    <row r="12" spans="1:34" ht="45" customHeight="1" x14ac:dyDescent="0.25">
      <c r="C12" s="52" t="s">
        <v>162</v>
      </c>
      <c r="D12" s="43" t="s">
        <v>152</v>
      </c>
      <c r="E12" s="39" t="s">
        <v>10</v>
      </c>
      <c r="F12" s="43" t="s">
        <v>137</v>
      </c>
      <c r="G12" s="38"/>
      <c r="H12" s="38"/>
      <c r="I12" s="38"/>
      <c r="J12" s="38">
        <v>17.32</v>
      </c>
      <c r="K12" s="38">
        <v>17.32</v>
      </c>
      <c r="L12" s="42">
        <f t="shared" si="0"/>
        <v>17.32</v>
      </c>
      <c r="M12" s="42">
        <f>K12+(G12*K12)+(H12*K12)</f>
        <v>17.32</v>
      </c>
      <c r="N12" s="41">
        <v>2871.8</v>
      </c>
      <c r="O12" s="41">
        <f t="shared" si="1"/>
        <v>49739.576000000001</v>
      </c>
      <c r="P12" s="41">
        <f t="shared" si="2"/>
        <v>49739.576000000001</v>
      </c>
      <c r="Q12" s="41">
        <f t="shared" si="3"/>
        <v>17.654737962979397</v>
      </c>
      <c r="R12" s="41">
        <f t="shared" si="4"/>
        <v>17.654737962979397</v>
      </c>
      <c r="S12" s="41">
        <v>3.48</v>
      </c>
      <c r="T12" s="38" t="s">
        <v>9</v>
      </c>
      <c r="U12" s="38" t="s">
        <v>292</v>
      </c>
      <c r="V12" s="41">
        <v>3.48</v>
      </c>
      <c r="W12" s="38" t="s">
        <v>9</v>
      </c>
      <c r="X12" s="38" t="s">
        <v>292</v>
      </c>
      <c r="Y12" s="38">
        <f>IF(AND(AA12=Matrica!$A$4,AB12=Matrica!$B$3),Matrica!$B$4,IF(AND(AA12=Matrica!$A$4,AB12=Matrica!$E$3),Matrica!$E$4,IF(AND(AA12=Matrica!$A$4,AB12=Matrica!$H$3),Matrica!$H$4,IF(AND(AA12=Matrica!$A$5,AB12=Matrica!$B$3),Matrica!$B$5,IF(AND(AA12=Matrica!$A$5,AB12=Matrica!$E$3),Matrica!$E$5,IF(AND(AA12=Matrica!$A$5,AB12=Matrica!$H$3),Matrica!$H$5,IF(AND(AA12=Matrica!$A$6,AB12=Matrica!$B$3),Matrica!$B$6,IF(AND(AA12=Matrica!$A$6,AB12=Matrica!$E$3),Matrica!$E$6,IF(AND(AA12=Matrica!$A$6,AB12=Matrica!$H$3),Matrica!$H$6,IF(AND(AA12=Matrica!$A$7,AB12=Matrica!$B$3),Matrica!$B$7,IF(AND(AA12=Matrica!$A$7,AB12=Matrica!$E$3),Matrica!$E$7,IF(AND(AA12=Matrica!$A$7,AB12=Matrica!$H$3),Matrica!$H$7,IF(AND(AA12=Matrica!$A$8,AB12=Matrica!$B$3),Matrica!$B$8,IF(AND(AA12=Matrica!$A$8,AB12=Matrica!$E$3),Matrica!$E$8,IF(AND(AA12=Matrica!$A$8,AB12=Matrica!$H$3),Matrica!$H$8,IF(AND(AA12=Matrica!$A$9,AB12=Matrica!$B$3),Matrica!$B$9,IF(AND(AA12=Matrica!$A$9,AB12=Matrica!$E$3),Matrica!$E$9,IF(AND(AA12=Matrica!$A$9,AB12=Matrica!$H$3),Matrica!$H$9,IF(AND(AA12=Matrica!$A$10,AB12=Matrica!$B$3),Matrica!$B$10,IF(AND(AA12=Matrica!$A$10,AB12=Matrica!$E$3),Matrica!$E$10,IF(AND(AA12=Matrica!$A$10,AB12=Matrica!$H$3),Matrica!$H$10,IF(AND(AA12=Matrica!$A$11,AB12=Matrica!$B$3),Matrica!$B$11,IF(AND(AA12=Matrica!$A$11,AB12=Matrica!$E$3),Matrica!$E$11,IF(AND(AA12=Matrica!$A$11,AB12=Matrica!$H$3),Matrica!$H$11,IF(AND(AA12=Matrica!$A$12,AB12=Matrica!$B$3),Matrica!$B$12,IF(AND(AA12=Matrica!$A$12,AB12=Matrica!$E$3),Matrica!$E$12,IF(AND(AA12=Matrica!$A$12,AB12=Matrica!$H$3),Matrica!$H$12,IF(AND(AA12=Matrica!$A$13,AB12=Matrica!$B$3),Matrica!$B$13,IF(AND(AA12=Matrica!$A$13,AB12=Matrica!$E$3),Matrica!$E$13,IF(AND(AA12=Matrica!$A$13,AB12=Matrica!$H$3),Matrica!$H$13,IF(AND(AA12=Matrica!$A$14,AB12=Matrica!$B$3),Matrica!$B$14,IF(AND(AA12=Matrica!$A$14,AB12=Matrica!$E$3),Matrica!$E$14,IF(AND(AA12=Matrica!$A$14,AB12=Matrica!$H$3),Matrica!$H$14,IF(AND(AA12=Matrica!$A$15,AB12=Matrica!$B$3),Matrica!$B$15,IF(AND(AA12=Matrica!$A$15,AB12=Matrica!$E$3),Matrica!$E$15,IF(AND(AA12=Matrica!$A$15,AB12=Matrica!$H$3),Matrica!$H$15,IF(AND(AA12=Matrica!$A$16,AB12=Matrica!$B$3),Matrica!$B$16,IF(AND(AA12=Matrica!$A$16,AB12=Matrica!$E$3),Matrica!$E$16,IF(AND(AA12=Matrica!$A$16,AB12=Matrica!$H$3),Matrica!$H$16,"")))))))))))))))))))))))))))))))))))))))</f>
        <v>3.84</v>
      </c>
      <c r="Z12" s="38">
        <f>IF(AND(AA12=Matrica!$A$4,AB12=Matrica!$B$3),Matrica!$D$4,IF(AND(AA12=Matrica!$A$4,AB12=Matrica!$E$3),Matrica!$G$4,IF(AND(AA12=Matrica!$A$4,AB12=Matrica!$H$3),Matrica!$J$4,IF(AND(AA12=Matrica!$A$5,AB12=Matrica!$B$3),Matrica!$D$5,IF(AND(AA12=Matrica!$A$5,AB12=Matrica!$E$3),Matrica!$G$5,IF(AND(AA12=Matrica!$A$5,AB12=Matrica!$H$3),Matrica!$J$5,IF(AND(AA12=Matrica!$A$6,AB12=Matrica!$B$3),Matrica!$D$6,IF(AND(AA12=Matrica!$A$6,AB12=Matrica!$E$3),Matrica!$G$6,IF(AND(AA12=Matrica!$A$6,AB12=Matrica!$H$3),Matrica!$J$6,IF(AND(AA12=Matrica!$A$7,AB12=Matrica!$B$3),Matrica!$D$7,IF(AND(AA12=Matrica!$A$7,AB12=Matrica!$E$3),Matrica!$G$7,IF(AND(AA12=Matrica!$A$7,AB12=Matrica!$H$3),Matrica!$J$7,IF(AND(AA12=Matrica!$A$8,AB12=Matrica!$B$3),Matrica!$D$8,IF(AND(AA12=Matrica!$A$8,AB12=Matrica!$E$3),Matrica!$G$8,IF(AND(AA12=Matrica!$A$8,AB12=Matrica!$H$3),Matrica!$J$8,IF(AND(AA12=Matrica!$A$9,AB12=Matrica!$B$3),Matrica!$D$9,IF(AND(AA12=Matrica!$A$9,AB12=Matrica!$E$3),Matrica!$G$9,IF(AND(AA12=Matrica!$A$9,AB12=Matrica!$H$3),Matrica!$J$9,IF(AND(AA12=Matrica!$A$10,AB12=Matrica!$B$3),Matrica!$D$10,IF(AND(AA12=Matrica!$A$10,AB12=Matrica!$E$3),Matrica!$G$10,IF(AND(AA12=Matrica!$A$10,AB12=Matrica!$H$3),Matrica!$J$10,IF(AND(AA12=Matrica!$A$11,AB12=Matrica!$B$3),Matrica!$D$11,IF(AND(AA12=Matrica!$A$11,AB12=Matrica!$E$3),Matrica!$G$11,IF(AND(AA12=Matrica!$A$11,AB12=Matrica!$H$3),Matrica!$J$11,IF(AND(AA12=Matrica!$A$12,AB12=Matrica!$B$3),Matrica!$D$12,IF(AND(AA12=Matrica!$A$12,AB12=Matrica!$E$3),Matrica!$G$12,IF(AND(AA12=Matrica!$A$12,AB12=Matrica!$H$3),Matrica!$J$12,IF(AND(AA12=Matrica!$A$13,AB12=Matrica!$B$3),Matrica!$D$13,IF(AND(AA12=Matrica!$A$13,AB12=Matrica!$E$3),Matrica!$G$13,IF(AND(AA12=Matrica!$A$13,AB12=Matrica!$H$3),Matrica!$J$13,IF(AND(AA12=Matrica!$A$14,AB12=Matrica!$B$3),Matrica!$D$14,IF(AND(AA12=Matrica!$A$14,AB12=Matrica!$E$3),Matrica!$G$14,IF(AND(AA12=Matrica!$A$14,AB12=Matrica!$H$3),Matrica!$J$14,IF(AND(AA12=Matrica!$A$15,AB12=Matrica!$B$3),Matrica!$D$15,IF(AND(AA12=Matrica!$A$15,AB12=Matrica!$E$3),Matrica!$G$15,IF(AND(AA12=Matrica!$A$15,AB12=Matrica!$H$3),Matrica!$J$15,IF(AND(AA12=Matrica!$A$16,AB12=Matrica!$B$3),Matrica!$D$16,IF(AND(AA12=Matrica!$A$16,AB12=Matrica!$E$3),Matrica!$G$16,IF(AND(AA12=Matrica!$A$16,AB12=Matrica!$H$3),Matrica!$J$16,"")))))))))))))))))))))))))))))))))))))))</f>
        <v>3.96</v>
      </c>
      <c r="AA12" s="45" t="s">
        <v>9</v>
      </c>
      <c r="AB12" s="45">
        <v>3</v>
      </c>
      <c r="AC12" s="50">
        <v>3.84</v>
      </c>
      <c r="AD12" s="37" t="str">
        <f t="shared" si="5"/>
        <v>RAST</v>
      </c>
      <c r="AE12" s="37">
        <f t="shared" si="6"/>
        <v>10.344827586206893</v>
      </c>
      <c r="AF12" s="37">
        <f t="shared" si="7"/>
        <v>0.10344827586206894</v>
      </c>
      <c r="AG12" s="46"/>
    </row>
    <row r="13" spans="1:34" ht="15" customHeight="1" x14ac:dyDescent="0.25">
      <c r="C13" s="52" t="s">
        <v>163</v>
      </c>
      <c r="D13" s="43" t="s">
        <v>152</v>
      </c>
      <c r="E13" s="39" t="s">
        <v>11</v>
      </c>
      <c r="F13" s="43" t="s">
        <v>137</v>
      </c>
      <c r="G13" s="38"/>
      <c r="H13" s="38"/>
      <c r="I13" s="38"/>
      <c r="J13" s="38">
        <v>14.88</v>
      </c>
      <c r="K13" s="38">
        <v>14.88</v>
      </c>
      <c r="L13" s="42">
        <f t="shared" si="0"/>
        <v>14.88</v>
      </c>
      <c r="M13" s="42">
        <f>K13+(G13*K13)+(H13*K13)</f>
        <v>14.88</v>
      </c>
      <c r="N13" s="41">
        <v>2871.8</v>
      </c>
      <c r="O13" s="41">
        <f t="shared" si="1"/>
        <v>42732.384000000005</v>
      </c>
      <c r="P13" s="41">
        <f t="shared" si="2"/>
        <v>42732.384000000005</v>
      </c>
      <c r="Q13" s="41">
        <f t="shared" si="3"/>
        <v>15.167580882744426</v>
      </c>
      <c r="R13" s="41">
        <f t="shared" si="4"/>
        <v>15.167580882744426</v>
      </c>
      <c r="S13" s="41">
        <v>2.99</v>
      </c>
      <c r="T13" s="38" t="s">
        <v>10</v>
      </c>
      <c r="U13" s="38" t="s">
        <v>292</v>
      </c>
      <c r="V13" s="41">
        <v>2.99</v>
      </c>
      <c r="W13" s="38" t="s">
        <v>10</v>
      </c>
      <c r="X13" s="38" t="s">
        <v>292</v>
      </c>
      <c r="Y13" s="38">
        <f>IF(AND(AA13=Matrica!$A$4,AB13=Matrica!$B$3),Matrica!$B$4,IF(AND(AA13=Matrica!$A$4,AB13=Matrica!$E$3),Matrica!$E$4,IF(AND(AA13=Matrica!$A$4,AB13=Matrica!$H$3),Matrica!$H$4,IF(AND(AA13=Matrica!$A$5,AB13=Matrica!$B$3),Matrica!$B$5,IF(AND(AA13=Matrica!$A$5,AB13=Matrica!$E$3),Matrica!$E$5,IF(AND(AA13=Matrica!$A$5,AB13=Matrica!$H$3),Matrica!$H$5,IF(AND(AA13=Matrica!$A$6,AB13=Matrica!$B$3),Matrica!$B$6,IF(AND(AA13=Matrica!$A$6,AB13=Matrica!$E$3),Matrica!$E$6,IF(AND(AA13=Matrica!$A$6,AB13=Matrica!$H$3),Matrica!$H$6,IF(AND(AA13=Matrica!$A$7,AB13=Matrica!$B$3),Matrica!$B$7,IF(AND(AA13=Matrica!$A$7,AB13=Matrica!$E$3),Matrica!$E$7,IF(AND(AA13=Matrica!$A$7,AB13=Matrica!$H$3),Matrica!$H$7,IF(AND(AA13=Matrica!$A$8,AB13=Matrica!$B$3),Matrica!$B$8,IF(AND(AA13=Matrica!$A$8,AB13=Matrica!$E$3),Matrica!$E$8,IF(AND(AA13=Matrica!$A$8,AB13=Matrica!$H$3),Matrica!$H$8,IF(AND(AA13=Matrica!$A$9,AB13=Matrica!$B$3),Matrica!$B$9,IF(AND(AA13=Matrica!$A$9,AB13=Matrica!$E$3),Matrica!$E$9,IF(AND(AA13=Matrica!$A$9,AB13=Matrica!$H$3),Matrica!$H$9,IF(AND(AA13=Matrica!$A$10,AB13=Matrica!$B$3),Matrica!$B$10,IF(AND(AA13=Matrica!$A$10,AB13=Matrica!$E$3),Matrica!$E$10,IF(AND(AA13=Matrica!$A$10,AB13=Matrica!$H$3),Matrica!$H$10,IF(AND(AA13=Matrica!$A$11,AB13=Matrica!$B$3),Matrica!$B$11,IF(AND(AA13=Matrica!$A$11,AB13=Matrica!$E$3),Matrica!$E$11,IF(AND(AA13=Matrica!$A$11,AB13=Matrica!$H$3),Matrica!$H$11,IF(AND(AA13=Matrica!$A$12,AB13=Matrica!$B$3),Matrica!$B$12,IF(AND(AA13=Matrica!$A$12,AB13=Matrica!$E$3),Matrica!$E$12,IF(AND(AA13=Matrica!$A$12,AB13=Matrica!$H$3),Matrica!$H$12,IF(AND(AA13=Matrica!$A$13,AB13=Matrica!$B$3),Matrica!$B$13,IF(AND(AA13=Matrica!$A$13,AB13=Matrica!$E$3),Matrica!$E$13,IF(AND(AA13=Matrica!$A$13,AB13=Matrica!$H$3),Matrica!$H$13,IF(AND(AA13=Matrica!$A$14,AB13=Matrica!$B$3),Matrica!$B$14,IF(AND(AA13=Matrica!$A$14,AB13=Matrica!$E$3),Matrica!$E$14,IF(AND(AA13=Matrica!$A$14,AB13=Matrica!$H$3),Matrica!$H$14,IF(AND(AA13=Matrica!$A$15,AB13=Matrica!$B$3),Matrica!$B$15,IF(AND(AA13=Matrica!$A$15,AB13=Matrica!$E$3),Matrica!$E$15,IF(AND(AA13=Matrica!$A$15,AB13=Matrica!$H$3),Matrica!$H$15,IF(AND(AA13=Matrica!$A$16,AB13=Matrica!$B$3),Matrica!$B$16,IF(AND(AA13=Matrica!$A$16,AB13=Matrica!$E$3),Matrica!$E$16,IF(AND(AA13=Matrica!$A$16,AB13=Matrica!$H$3),Matrica!$H$16,"")))))))))))))))))))))))))))))))))))))))</f>
        <v>3.12</v>
      </c>
      <c r="Z13" s="38">
        <f>IF(AND(AA13=Matrica!$A$4,AB13=Matrica!$B$3),Matrica!$D$4,IF(AND(AA13=Matrica!$A$4,AB13=Matrica!$E$3),Matrica!$G$4,IF(AND(AA13=Matrica!$A$4,AB13=Matrica!$H$3),Matrica!$J$4,IF(AND(AA13=Matrica!$A$5,AB13=Matrica!$B$3),Matrica!$D$5,IF(AND(AA13=Matrica!$A$5,AB13=Matrica!$E$3),Matrica!$G$5,IF(AND(AA13=Matrica!$A$5,AB13=Matrica!$H$3),Matrica!$J$5,IF(AND(AA13=Matrica!$A$6,AB13=Matrica!$B$3),Matrica!$D$6,IF(AND(AA13=Matrica!$A$6,AB13=Matrica!$E$3),Matrica!$G$6,IF(AND(AA13=Matrica!$A$6,AB13=Matrica!$H$3),Matrica!$J$6,IF(AND(AA13=Matrica!$A$7,AB13=Matrica!$B$3),Matrica!$D$7,IF(AND(AA13=Matrica!$A$7,AB13=Matrica!$E$3),Matrica!$G$7,IF(AND(AA13=Matrica!$A$7,AB13=Matrica!$H$3),Matrica!$J$7,IF(AND(AA13=Matrica!$A$8,AB13=Matrica!$B$3),Matrica!$D$8,IF(AND(AA13=Matrica!$A$8,AB13=Matrica!$E$3),Matrica!$G$8,IF(AND(AA13=Matrica!$A$8,AB13=Matrica!$H$3),Matrica!$J$8,IF(AND(AA13=Matrica!$A$9,AB13=Matrica!$B$3),Matrica!$D$9,IF(AND(AA13=Matrica!$A$9,AB13=Matrica!$E$3),Matrica!$G$9,IF(AND(AA13=Matrica!$A$9,AB13=Matrica!$H$3),Matrica!$J$9,IF(AND(AA13=Matrica!$A$10,AB13=Matrica!$B$3),Matrica!$D$10,IF(AND(AA13=Matrica!$A$10,AB13=Matrica!$E$3),Matrica!$G$10,IF(AND(AA13=Matrica!$A$10,AB13=Matrica!$H$3),Matrica!$J$10,IF(AND(AA13=Matrica!$A$11,AB13=Matrica!$B$3),Matrica!$D$11,IF(AND(AA13=Matrica!$A$11,AB13=Matrica!$E$3),Matrica!$G$11,IF(AND(AA13=Matrica!$A$11,AB13=Matrica!$H$3),Matrica!$J$11,IF(AND(AA13=Matrica!$A$12,AB13=Matrica!$B$3),Matrica!$D$12,IF(AND(AA13=Matrica!$A$12,AB13=Matrica!$E$3),Matrica!$G$12,IF(AND(AA13=Matrica!$A$12,AB13=Matrica!$H$3),Matrica!$J$12,IF(AND(AA13=Matrica!$A$13,AB13=Matrica!$B$3),Matrica!$D$13,IF(AND(AA13=Matrica!$A$13,AB13=Matrica!$E$3),Matrica!$G$13,IF(AND(AA13=Matrica!$A$13,AB13=Matrica!$H$3),Matrica!$J$13,IF(AND(AA13=Matrica!$A$14,AB13=Matrica!$B$3),Matrica!$D$14,IF(AND(AA13=Matrica!$A$14,AB13=Matrica!$E$3),Matrica!$G$14,IF(AND(AA13=Matrica!$A$14,AB13=Matrica!$H$3),Matrica!$J$14,IF(AND(AA13=Matrica!$A$15,AB13=Matrica!$B$3),Matrica!$D$15,IF(AND(AA13=Matrica!$A$15,AB13=Matrica!$E$3),Matrica!$G$15,IF(AND(AA13=Matrica!$A$15,AB13=Matrica!$H$3),Matrica!$J$15,IF(AND(AA13=Matrica!$A$16,AB13=Matrica!$B$3),Matrica!$D$16,IF(AND(AA13=Matrica!$A$16,AB13=Matrica!$E$3),Matrica!$G$16,IF(AND(AA13=Matrica!$A$16,AB13=Matrica!$H$3),Matrica!$J$16,"")))))))))))))))))))))))))))))))))))))))</f>
        <v>3.33</v>
      </c>
      <c r="AA13" s="45" t="s">
        <v>10</v>
      </c>
      <c r="AB13" s="45">
        <v>2</v>
      </c>
      <c r="AC13" s="50">
        <v>3.31</v>
      </c>
      <c r="AD13" s="37" t="str">
        <f t="shared" si="5"/>
        <v>RAST</v>
      </c>
      <c r="AE13" s="37">
        <f t="shared" si="6"/>
        <v>10.70234113712374</v>
      </c>
      <c r="AF13" s="37">
        <f t="shared" si="7"/>
        <v>0.1070234113712374</v>
      </c>
      <c r="AG13" s="46">
        <v>102</v>
      </c>
      <c r="AH13" s="53">
        <f>AC12/((P12-P13)/P13+1)</f>
        <v>3.2990300230946885</v>
      </c>
    </row>
    <row r="14" spans="1:34" ht="15" customHeight="1" x14ac:dyDescent="0.25">
      <c r="C14" s="51" t="s">
        <v>164</v>
      </c>
      <c r="D14" s="43" t="s">
        <v>60</v>
      </c>
      <c r="E14" s="39" t="s">
        <v>10</v>
      </c>
      <c r="F14" s="43" t="s">
        <v>137</v>
      </c>
      <c r="G14" s="38"/>
      <c r="H14" s="38"/>
      <c r="I14" s="38">
        <v>0.1</v>
      </c>
      <c r="J14" s="38">
        <v>17.32</v>
      </c>
      <c r="K14" s="38">
        <v>17.32</v>
      </c>
      <c r="L14" s="42">
        <f t="shared" si="0"/>
        <v>17.32</v>
      </c>
      <c r="M14" s="42">
        <f t="shared" ref="M14:M25" si="9">K14+(G14*K14)+(H14*K14)+(I14*K14)</f>
        <v>19.052</v>
      </c>
      <c r="N14" s="41">
        <v>2871.8</v>
      </c>
      <c r="O14" s="41">
        <f t="shared" si="1"/>
        <v>49739.576000000001</v>
      </c>
      <c r="P14" s="41">
        <f t="shared" si="2"/>
        <v>54713.533600000002</v>
      </c>
      <c r="Q14" s="41">
        <f t="shared" si="3"/>
        <v>17.654737962979397</v>
      </c>
      <c r="R14" s="41">
        <f t="shared" si="4"/>
        <v>19.420211759277336</v>
      </c>
      <c r="S14" s="41">
        <v>3.48</v>
      </c>
      <c r="T14" s="38" t="s">
        <v>9</v>
      </c>
      <c r="U14" s="38" t="s">
        <v>292</v>
      </c>
      <c r="V14" s="41">
        <v>3.83</v>
      </c>
      <c r="W14" s="38" t="s">
        <v>9</v>
      </c>
      <c r="X14" s="38" t="s">
        <v>291</v>
      </c>
      <c r="Y14" s="38">
        <f>IF(AND(AA14=Matrica!$A$4,AB14=Matrica!$B$3),Matrica!$B$4,IF(AND(AA14=Matrica!$A$4,AB14=Matrica!$E$3),Matrica!$E$4,IF(AND(AA14=Matrica!$A$4,AB14=Matrica!$H$3),Matrica!$H$4,IF(AND(AA14=Matrica!$A$5,AB14=Matrica!$B$3),Matrica!$B$5,IF(AND(AA14=Matrica!$A$5,AB14=Matrica!$E$3),Matrica!$E$5,IF(AND(AA14=Matrica!$A$5,AB14=Matrica!$H$3),Matrica!$H$5,IF(AND(AA14=Matrica!$A$6,AB14=Matrica!$B$3),Matrica!$B$6,IF(AND(AA14=Matrica!$A$6,AB14=Matrica!$E$3),Matrica!$E$6,IF(AND(AA14=Matrica!$A$6,AB14=Matrica!$H$3),Matrica!$H$6,IF(AND(AA14=Matrica!$A$7,AB14=Matrica!$B$3),Matrica!$B$7,IF(AND(AA14=Matrica!$A$7,AB14=Matrica!$E$3),Matrica!$E$7,IF(AND(AA14=Matrica!$A$7,AB14=Matrica!$H$3),Matrica!$H$7,IF(AND(AA14=Matrica!$A$8,AB14=Matrica!$B$3),Matrica!$B$8,IF(AND(AA14=Matrica!$A$8,AB14=Matrica!$E$3),Matrica!$E$8,IF(AND(AA14=Matrica!$A$8,AB14=Matrica!$H$3),Matrica!$H$8,IF(AND(AA14=Matrica!$A$9,AB14=Matrica!$B$3),Matrica!$B$9,IF(AND(AA14=Matrica!$A$9,AB14=Matrica!$E$3),Matrica!$E$9,IF(AND(AA14=Matrica!$A$9,AB14=Matrica!$H$3),Matrica!$H$9,IF(AND(AA14=Matrica!$A$10,AB14=Matrica!$B$3),Matrica!$B$10,IF(AND(AA14=Matrica!$A$10,AB14=Matrica!$E$3),Matrica!$E$10,IF(AND(AA14=Matrica!$A$10,AB14=Matrica!$H$3),Matrica!$H$10,IF(AND(AA14=Matrica!$A$11,AB14=Matrica!$B$3),Matrica!$B$11,IF(AND(AA14=Matrica!$A$11,AB14=Matrica!$E$3),Matrica!$E$11,IF(AND(AA14=Matrica!$A$11,AB14=Matrica!$H$3),Matrica!$H$11,IF(AND(AA14=Matrica!$A$12,AB14=Matrica!$B$3),Matrica!$B$12,IF(AND(AA14=Matrica!$A$12,AB14=Matrica!$E$3),Matrica!$E$12,IF(AND(AA14=Matrica!$A$12,AB14=Matrica!$H$3),Matrica!$H$12,IF(AND(AA14=Matrica!$A$13,AB14=Matrica!$B$3),Matrica!$B$13,IF(AND(AA14=Matrica!$A$13,AB14=Matrica!$E$3),Matrica!$E$13,IF(AND(AA14=Matrica!$A$13,AB14=Matrica!$H$3),Matrica!$H$13,IF(AND(AA14=Matrica!$A$14,AB14=Matrica!$B$3),Matrica!$B$14,IF(AND(AA14=Matrica!$A$14,AB14=Matrica!$E$3),Matrica!$E$14,IF(AND(AA14=Matrica!$A$14,AB14=Matrica!$H$3),Matrica!$H$14,IF(AND(AA14=Matrica!$A$15,AB14=Matrica!$B$3),Matrica!$B$15,IF(AND(AA14=Matrica!$A$15,AB14=Matrica!$E$3),Matrica!$E$15,IF(AND(AA14=Matrica!$A$15,AB14=Matrica!$H$3),Matrica!$H$15,IF(AND(AA14=Matrica!$A$16,AB14=Matrica!$B$3),Matrica!$B$16,IF(AND(AA14=Matrica!$A$16,AB14=Matrica!$E$3),Matrica!$E$16,IF(AND(AA14=Matrica!$A$16,AB14=Matrica!$H$3),Matrica!$H$16,"")))))))))))))))))))))))))))))))))))))))</f>
        <v>3.84</v>
      </c>
      <c r="Z14" s="38">
        <f>IF(AND(AA14=Matrica!$A$4,AB14=Matrica!$B$3),Matrica!$D$4,IF(AND(AA14=Matrica!$A$4,AB14=Matrica!$E$3),Matrica!$G$4,IF(AND(AA14=Matrica!$A$4,AB14=Matrica!$H$3),Matrica!$J$4,IF(AND(AA14=Matrica!$A$5,AB14=Matrica!$B$3),Matrica!$D$5,IF(AND(AA14=Matrica!$A$5,AB14=Matrica!$E$3),Matrica!$G$5,IF(AND(AA14=Matrica!$A$5,AB14=Matrica!$H$3),Matrica!$J$5,IF(AND(AA14=Matrica!$A$6,AB14=Matrica!$B$3),Matrica!$D$6,IF(AND(AA14=Matrica!$A$6,AB14=Matrica!$E$3),Matrica!$G$6,IF(AND(AA14=Matrica!$A$6,AB14=Matrica!$H$3),Matrica!$J$6,IF(AND(AA14=Matrica!$A$7,AB14=Matrica!$B$3),Matrica!$D$7,IF(AND(AA14=Matrica!$A$7,AB14=Matrica!$E$3),Matrica!$G$7,IF(AND(AA14=Matrica!$A$7,AB14=Matrica!$H$3),Matrica!$J$7,IF(AND(AA14=Matrica!$A$8,AB14=Matrica!$B$3),Matrica!$D$8,IF(AND(AA14=Matrica!$A$8,AB14=Matrica!$E$3),Matrica!$G$8,IF(AND(AA14=Matrica!$A$8,AB14=Matrica!$H$3),Matrica!$J$8,IF(AND(AA14=Matrica!$A$9,AB14=Matrica!$B$3),Matrica!$D$9,IF(AND(AA14=Matrica!$A$9,AB14=Matrica!$E$3),Matrica!$G$9,IF(AND(AA14=Matrica!$A$9,AB14=Matrica!$H$3),Matrica!$J$9,IF(AND(AA14=Matrica!$A$10,AB14=Matrica!$B$3),Matrica!$D$10,IF(AND(AA14=Matrica!$A$10,AB14=Matrica!$E$3),Matrica!$G$10,IF(AND(AA14=Matrica!$A$10,AB14=Matrica!$H$3),Matrica!$J$10,IF(AND(AA14=Matrica!$A$11,AB14=Matrica!$B$3),Matrica!$D$11,IF(AND(AA14=Matrica!$A$11,AB14=Matrica!$E$3),Matrica!$G$11,IF(AND(AA14=Matrica!$A$11,AB14=Matrica!$H$3),Matrica!$J$11,IF(AND(AA14=Matrica!$A$12,AB14=Matrica!$B$3),Matrica!$D$12,IF(AND(AA14=Matrica!$A$12,AB14=Matrica!$E$3),Matrica!$G$12,IF(AND(AA14=Matrica!$A$12,AB14=Matrica!$H$3),Matrica!$J$12,IF(AND(AA14=Matrica!$A$13,AB14=Matrica!$B$3),Matrica!$D$13,IF(AND(AA14=Matrica!$A$13,AB14=Matrica!$E$3),Matrica!$G$13,IF(AND(AA14=Matrica!$A$13,AB14=Matrica!$H$3),Matrica!$J$13,IF(AND(AA14=Matrica!$A$14,AB14=Matrica!$B$3),Matrica!$D$14,IF(AND(AA14=Matrica!$A$14,AB14=Matrica!$E$3),Matrica!$G$14,IF(AND(AA14=Matrica!$A$14,AB14=Matrica!$H$3),Matrica!$J$14,IF(AND(AA14=Matrica!$A$15,AB14=Matrica!$B$3),Matrica!$D$15,IF(AND(AA14=Matrica!$A$15,AB14=Matrica!$E$3),Matrica!$G$15,IF(AND(AA14=Matrica!$A$15,AB14=Matrica!$H$3),Matrica!$J$15,IF(AND(AA14=Matrica!$A$16,AB14=Matrica!$B$3),Matrica!$D$16,IF(AND(AA14=Matrica!$A$16,AB14=Matrica!$E$3),Matrica!$G$16,IF(AND(AA14=Matrica!$A$16,AB14=Matrica!$H$3),Matrica!$J$16,"")))))))))))))))))))))))))))))))))))))))</f>
        <v>3.96</v>
      </c>
      <c r="AA14" s="45" t="s">
        <v>9</v>
      </c>
      <c r="AB14" s="45">
        <v>3</v>
      </c>
      <c r="AC14" s="50">
        <v>3.84</v>
      </c>
      <c r="AD14" s="37" t="str">
        <f t="shared" si="5"/>
        <v>RAST</v>
      </c>
      <c r="AE14" s="37">
        <f t="shared" si="6"/>
        <v>10.344827586206893</v>
      </c>
      <c r="AF14" s="37">
        <f t="shared" si="7"/>
        <v>2.6109660574411974E-3</v>
      </c>
      <c r="AG14" s="47">
        <v>51.17</v>
      </c>
    </row>
    <row r="15" spans="1:34" ht="15" customHeight="1" x14ac:dyDescent="0.25">
      <c r="C15" s="51" t="s">
        <v>165</v>
      </c>
      <c r="D15" s="43" t="s">
        <v>60</v>
      </c>
      <c r="E15" s="39" t="s">
        <v>11</v>
      </c>
      <c r="F15" s="43" t="s">
        <v>137</v>
      </c>
      <c r="G15" s="38"/>
      <c r="H15" s="38"/>
      <c r="I15" s="38">
        <v>0.1</v>
      </c>
      <c r="J15" s="38">
        <v>14.88</v>
      </c>
      <c r="K15" s="38">
        <v>14.88</v>
      </c>
      <c r="L15" s="42">
        <f t="shared" si="0"/>
        <v>14.88</v>
      </c>
      <c r="M15" s="42">
        <f t="shared" si="9"/>
        <v>16.368000000000002</v>
      </c>
      <c r="N15" s="41">
        <v>2871.8</v>
      </c>
      <c r="O15" s="41">
        <f t="shared" si="1"/>
        <v>42732.384000000005</v>
      </c>
      <c r="P15" s="41">
        <f t="shared" si="2"/>
        <v>47005.622400000007</v>
      </c>
      <c r="Q15" s="41">
        <f t="shared" si="3"/>
        <v>15.167580882744426</v>
      </c>
      <c r="R15" s="41">
        <f t="shared" si="4"/>
        <v>16.684338971018867</v>
      </c>
      <c r="S15" s="41">
        <v>2.99</v>
      </c>
      <c r="T15" s="38" t="s">
        <v>10</v>
      </c>
      <c r="U15" s="38" t="s">
        <v>292</v>
      </c>
      <c r="V15" s="41">
        <v>3.29</v>
      </c>
      <c r="W15" s="38" t="s">
        <v>10</v>
      </c>
      <c r="X15" s="38" t="s">
        <v>291</v>
      </c>
      <c r="Y15" s="38">
        <f>IF(AND(AA15=Matrica!$A$4,AB15=Matrica!$B$3),Matrica!$B$4,IF(AND(AA15=Matrica!$A$4,AB15=Matrica!$E$3),Matrica!$E$4,IF(AND(AA15=Matrica!$A$4,AB15=Matrica!$H$3),Matrica!$H$4,IF(AND(AA15=Matrica!$A$5,AB15=Matrica!$B$3),Matrica!$B$5,IF(AND(AA15=Matrica!$A$5,AB15=Matrica!$E$3),Matrica!$E$5,IF(AND(AA15=Matrica!$A$5,AB15=Matrica!$H$3),Matrica!$H$5,IF(AND(AA15=Matrica!$A$6,AB15=Matrica!$B$3),Matrica!$B$6,IF(AND(AA15=Matrica!$A$6,AB15=Matrica!$E$3),Matrica!$E$6,IF(AND(AA15=Matrica!$A$6,AB15=Matrica!$H$3),Matrica!$H$6,IF(AND(AA15=Matrica!$A$7,AB15=Matrica!$B$3),Matrica!$B$7,IF(AND(AA15=Matrica!$A$7,AB15=Matrica!$E$3),Matrica!$E$7,IF(AND(AA15=Matrica!$A$7,AB15=Matrica!$H$3),Matrica!$H$7,IF(AND(AA15=Matrica!$A$8,AB15=Matrica!$B$3),Matrica!$B$8,IF(AND(AA15=Matrica!$A$8,AB15=Matrica!$E$3),Matrica!$E$8,IF(AND(AA15=Matrica!$A$8,AB15=Matrica!$H$3),Matrica!$H$8,IF(AND(AA15=Matrica!$A$9,AB15=Matrica!$B$3),Matrica!$B$9,IF(AND(AA15=Matrica!$A$9,AB15=Matrica!$E$3),Matrica!$E$9,IF(AND(AA15=Matrica!$A$9,AB15=Matrica!$H$3),Matrica!$H$9,IF(AND(AA15=Matrica!$A$10,AB15=Matrica!$B$3),Matrica!$B$10,IF(AND(AA15=Matrica!$A$10,AB15=Matrica!$E$3),Matrica!$E$10,IF(AND(AA15=Matrica!$A$10,AB15=Matrica!$H$3),Matrica!$H$10,IF(AND(AA15=Matrica!$A$11,AB15=Matrica!$B$3),Matrica!$B$11,IF(AND(AA15=Matrica!$A$11,AB15=Matrica!$E$3),Matrica!$E$11,IF(AND(AA15=Matrica!$A$11,AB15=Matrica!$H$3),Matrica!$H$11,IF(AND(AA15=Matrica!$A$12,AB15=Matrica!$B$3),Matrica!$B$12,IF(AND(AA15=Matrica!$A$12,AB15=Matrica!$E$3),Matrica!$E$12,IF(AND(AA15=Matrica!$A$12,AB15=Matrica!$H$3),Matrica!$H$12,IF(AND(AA15=Matrica!$A$13,AB15=Matrica!$B$3),Matrica!$B$13,IF(AND(AA15=Matrica!$A$13,AB15=Matrica!$E$3),Matrica!$E$13,IF(AND(AA15=Matrica!$A$13,AB15=Matrica!$H$3),Matrica!$H$13,IF(AND(AA15=Matrica!$A$14,AB15=Matrica!$B$3),Matrica!$B$14,IF(AND(AA15=Matrica!$A$14,AB15=Matrica!$E$3),Matrica!$E$14,IF(AND(AA15=Matrica!$A$14,AB15=Matrica!$H$3),Matrica!$H$14,IF(AND(AA15=Matrica!$A$15,AB15=Matrica!$B$3),Matrica!$B$15,IF(AND(AA15=Matrica!$A$15,AB15=Matrica!$E$3),Matrica!$E$15,IF(AND(AA15=Matrica!$A$15,AB15=Matrica!$H$3),Matrica!$H$15,IF(AND(AA15=Matrica!$A$16,AB15=Matrica!$B$3),Matrica!$B$16,IF(AND(AA15=Matrica!$A$16,AB15=Matrica!$E$3),Matrica!$E$16,IF(AND(AA15=Matrica!$A$16,AB15=Matrica!$H$3),Matrica!$H$16,"")))))))))))))))))))))))))))))))))))))))</f>
        <v>3.12</v>
      </c>
      <c r="Z15" s="38">
        <f>IF(AND(AA15=Matrica!$A$4,AB15=Matrica!$B$3),Matrica!$D$4,IF(AND(AA15=Matrica!$A$4,AB15=Matrica!$E$3),Matrica!$G$4,IF(AND(AA15=Matrica!$A$4,AB15=Matrica!$H$3),Matrica!$J$4,IF(AND(AA15=Matrica!$A$5,AB15=Matrica!$B$3),Matrica!$D$5,IF(AND(AA15=Matrica!$A$5,AB15=Matrica!$E$3),Matrica!$G$5,IF(AND(AA15=Matrica!$A$5,AB15=Matrica!$H$3),Matrica!$J$5,IF(AND(AA15=Matrica!$A$6,AB15=Matrica!$B$3),Matrica!$D$6,IF(AND(AA15=Matrica!$A$6,AB15=Matrica!$E$3),Matrica!$G$6,IF(AND(AA15=Matrica!$A$6,AB15=Matrica!$H$3),Matrica!$J$6,IF(AND(AA15=Matrica!$A$7,AB15=Matrica!$B$3),Matrica!$D$7,IF(AND(AA15=Matrica!$A$7,AB15=Matrica!$E$3),Matrica!$G$7,IF(AND(AA15=Matrica!$A$7,AB15=Matrica!$H$3),Matrica!$J$7,IF(AND(AA15=Matrica!$A$8,AB15=Matrica!$B$3),Matrica!$D$8,IF(AND(AA15=Matrica!$A$8,AB15=Matrica!$E$3),Matrica!$G$8,IF(AND(AA15=Matrica!$A$8,AB15=Matrica!$H$3),Matrica!$J$8,IF(AND(AA15=Matrica!$A$9,AB15=Matrica!$B$3),Matrica!$D$9,IF(AND(AA15=Matrica!$A$9,AB15=Matrica!$E$3),Matrica!$G$9,IF(AND(AA15=Matrica!$A$9,AB15=Matrica!$H$3),Matrica!$J$9,IF(AND(AA15=Matrica!$A$10,AB15=Matrica!$B$3),Matrica!$D$10,IF(AND(AA15=Matrica!$A$10,AB15=Matrica!$E$3),Matrica!$G$10,IF(AND(AA15=Matrica!$A$10,AB15=Matrica!$H$3),Matrica!$J$10,IF(AND(AA15=Matrica!$A$11,AB15=Matrica!$B$3),Matrica!$D$11,IF(AND(AA15=Matrica!$A$11,AB15=Matrica!$E$3),Matrica!$G$11,IF(AND(AA15=Matrica!$A$11,AB15=Matrica!$H$3),Matrica!$J$11,IF(AND(AA15=Matrica!$A$12,AB15=Matrica!$B$3),Matrica!$D$12,IF(AND(AA15=Matrica!$A$12,AB15=Matrica!$E$3),Matrica!$G$12,IF(AND(AA15=Matrica!$A$12,AB15=Matrica!$H$3),Matrica!$J$12,IF(AND(AA15=Matrica!$A$13,AB15=Matrica!$B$3),Matrica!$D$13,IF(AND(AA15=Matrica!$A$13,AB15=Matrica!$E$3),Matrica!$G$13,IF(AND(AA15=Matrica!$A$13,AB15=Matrica!$H$3),Matrica!$J$13,IF(AND(AA15=Matrica!$A$14,AB15=Matrica!$B$3),Matrica!$D$14,IF(AND(AA15=Matrica!$A$14,AB15=Matrica!$E$3),Matrica!$G$14,IF(AND(AA15=Matrica!$A$14,AB15=Matrica!$H$3),Matrica!$J$14,IF(AND(AA15=Matrica!$A$15,AB15=Matrica!$B$3),Matrica!$D$15,IF(AND(AA15=Matrica!$A$15,AB15=Matrica!$E$3),Matrica!$G$15,IF(AND(AA15=Matrica!$A$15,AB15=Matrica!$H$3),Matrica!$J$15,IF(AND(AA15=Matrica!$A$16,AB15=Matrica!$B$3),Matrica!$D$16,IF(AND(AA15=Matrica!$A$16,AB15=Matrica!$E$3),Matrica!$G$16,IF(AND(AA15=Matrica!$A$16,AB15=Matrica!$H$3),Matrica!$J$16,"")))))))))))))))))))))))))))))))))))))))</f>
        <v>3.33</v>
      </c>
      <c r="AA15" s="45" t="s">
        <v>10</v>
      </c>
      <c r="AB15" s="45">
        <v>2</v>
      </c>
      <c r="AC15" s="50">
        <v>3.31</v>
      </c>
      <c r="AD15" s="37" t="str">
        <f t="shared" si="5"/>
        <v>ISTI</v>
      </c>
      <c r="AE15" s="37">
        <f t="shared" si="6"/>
        <v>10.70234113712374</v>
      </c>
      <c r="AF15" s="37">
        <f t="shared" si="7"/>
        <v>6.0790273556231055E-3</v>
      </c>
      <c r="AG15" s="47">
        <v>6.43</v>
      </c>
      <c r="AH15" s="53">
        <f>AC14/((P14-P15)/P15+1)</f>
        <v>3.2990300230946885</v>
      </c>
    </row>
    <row r="16" spans="1:34" ht="30" customHeight="1" x14ac:dyDescent="0.25">
      <c r="C16" s="51" t="s">
        <v>166</v>
      </c>
      <c r="D16" s="43" t="s">
        <v>60</v>
      </c>
      <c r="E16" s="39" t="s">
        <v>13</v>
      </c>
      <c r="F16" s="43" t="s">
        <v>137</v>
      </c>
      <c r="G16" s="38"/>
      <c r="H16" s="38"/>
      <c r="I16" s="38">
        <v>0.1</v>
      </c>
      <c r="J16" s="38">
        <v>13.42</v>
      </c>
      <c r="K16" s="38">
        <v>13.42</v>
      </c>
      <c r="L16" s="42">
        <f t="shared" si="0"/>
        <v>13.42</v>
      </c>
      <c r="M16" s="42">
        <f t="shared" si="9"/>
        <v>14.762</v>
      </c>
      <c r="N16" s="41">
        <v>2871.8</v>
      </c>
      <c r="O16" s="41">
        <f t="shared" si="1"/>
        <v>38539.556000000004</v>
      </c>
      <c r="P16" s="41">
        <f t="shared" si="2"/>
        <v>42393.511600000005</v>
      </c>
      <c r="Q16" s="41">
        <f t="shared" si="3"/>
        <v>13.679363941292351</v>
      </c>
      <c r="R16" s="41">
        <f t="shared" si="4"/>
        <v>15.047300335421587</v>
      </c>
      <c r="S16" s="41">
        <v>2.7</v>
      </c>
      <c r="T16" s="38" t="s">
        <v>11</v>
      </c>
      <c r="U16" s="38" t="s">
        <v>291</v>
      </c>
      <c r="V16" s="41">
        <v>2.97</v>
      </c>
      <c r="W16" s="38" t="s">
        <v>10</v>
      </c>
      <c r="X16" s="38" t="s">
        <v>292</v>
      </c>
      <c r="Y16" s="38">
        <f>IF(AND(AA16=Matrica!$A$4,AB16=Matrica!$B$3),Matrica!$B$4,IF(AND(AA16=Matrica!$A$4,AB16=Matrica!$E$3),Matrica!$E$4,IF(AND(AA16=Matrica!$A$4,AB16=Matrica!$H$3),Matrica!$H$4,IF(AND(AA16=Matrica!$A$5,AB16=Matrica!$B$3),Matrica!$B$5,IF(AND(AA16=Matrica!$A$5,AB16=Matrica!$E$3),Matrica!$E$5,IF(AND(AA16=Matrica!$A$5,AB16=Matrica!$H$3),Matrica!$H$5,IF(AND(AA16=Matrica!$A$6,AB16=Matrica!$B$3),Matrica!$B$6,IF(AND(AA16=Matrica!$A$6,AB16=Matrica!$E$3),Matrica!$E$6,IF(AND(AA16=Matrica!$A$6,AB16=Matrica!$H$3),Matrica!$H$6,IF(AND(AA16=Matrica!$A$7,AB16=Matrica!$B$3),Matrica!$B$7,IF(AND(AA16=Matrica!$A$7,AB16=Matrica!$E$3),Matrica!$E$7,IF(AND(AA16=Matrica!$A$7,AB16=Matrica!$H$3),Matrica!$H$7,IF(AND(AA16=Matrica!$A$8,AB16=Matrica!$B$3),Matrica!$B$8,IF(AND(AA16=Matrica!$A$8,AB16=Matrica!$E$3),Matrica!$E$8,IF(AND(AA16=Matrica!$A$8,AB16=Matrica!$H$3),Matrica!$H$8,IF(AND(AA16=Matrica!$A$9,AB16=Matrica!$B$3),Matrica!$B$9,IF(AND(AA16=Matrica!$A$9,AB16=Matrica!$E$3),Matrica!$E$9,IF(AND(AA16=Matrica!$A$9,AB16=Matrica!$H$3),Matrica!$H$9,IF(AND(AA16=Matrica!$A$10,AB16=Matrica!$B$3),Matrica!$B$10,IF(AND(AA16=Matrica!$A$10,AB16=Matrica!$E$3),Matrica!$E$10,IF(AND(AA16=Matrica!$A$10,AB16=Matrica!$H$3),Matrica!$H$10,IF(AND(AA16=Matrica!$A$11,AB16=Matrica!$B$3),Matrica!$B$11,IF(AND(AA16=Matrica!$A$11,AB16=Matrica!$E$3),Matrica!$E$11,IF(AND(AA16=Matrica!$A$11,AB16=Matrica!$H$3),Matrica!$H$11,IF(AND(AA16=Matrica!$A$12,AB16=Matrica!$B$3),Matrica!$B$12,IF(AND(AA16=Matrica!$A$12,AB16=Matrica!$E$3),Matrica!$E$12,IF(AND(AA16=Matrica!$A$12,AB16=Matrica!$H$3),Matrica!$H$12,IF(AND(AA16=Matrica!$A$13,AB16=Matrica!$B$3),Matrica!$B$13,IF(AND(AA16=Matrica!$A$13,AB16=Matrica!$E$3),Matrica!$E$13,IF(AND(AA16=Matrica!$A$13,AB16=Matrica!$H$3),Matrica!$H$13,IF(AND(AA16=Matrica!$A$14,AB16=Matrica!$B$3),Matrica!$B$14,IF(AND(AA16=Matrica!$A$14,AB16=Matrica!$E$3),Matrica!$E$14,IF(AND(AA16=Matrica!$A$14,AB16=Matrica!$H$3),Matrica!$H$14,IF(AND(AA16=Matrica!$A$15,AB16=Matrica!$B$3),Matrica!$B$15,IF(AND(AA16=Matrica!$A$15,AB16=Matrica!$E$3),Matrica!$E$15,IF(AND(AA16=Matrica!$A$15,AB16=Matrica!$H$3),Matrica!$H$15,IF(AND(AA16=Matrica!$A$16,AB16=Matrica!$B$3),Matrica!$B$16,IF(AND(AA16=Matrica!$A$16,AB16=Matrica!$E$3),Matrica!$E$16,IF(AND(AA16=Matrica!$A$16,AB16=Matrica!$H$3),Matrica!$H$16,"")))))))))))))))))))))))))))))))))))))))</f>
        <v>2.76</v>
      </c>
      <c r="Z16" s="38">
        <f>IF(AND(AA16=Matrica!$A$4,AB16=Matrica!$B$3),Matrica!$D$4,IF(AND(AA16=Matrica!$A$4,AB16=Matrica!$E$3),Matrica!$G$4,IF(AND(AA16=Matrica!$A$4,AB16=Matrica!$H$3),Matrica!$J$4,IF(AND(AA16=Matrica!$A$5,AB16=Matrica!$B$3),Matrica!$D$5,IF(AND(AA16=Matrica!$A$5,AB16=Matrica!$E$3),Matrica!$G$5,IF(AND(AA16=Matrica!$A$5,AB16=Matrica!$H$3),Matrica!$J$5,IF(AND(AA16=Matrica!$A$6,AB16=Matrica!$B$3),Matrica!$D$6,IF(AND(AA16=Matrica!$A$6,AB16=Matrica!$E$3),Matrica!$G$6,IF(AND(AA16=Matrica!$A$6,AB16=Matrica!$H$3),Matrica!$J$6,IF(AND(AA16=Matrica!$A$7,AB16=Matrica!$B$3),Matrica!$D$7,IF(AND(AA16=Matrica!$A$7,AB16=Matrica!$E$3),Matrica!$G$7,IF(AND(AA16=Matrica!$A$7,AB16=Matrica!$H$3),Matrica!$J$7,IF(AND(AA16=Matrica!$A$8,AB16=Matrica!$B$3),Matrica!$D$8,IF(AND(AA16=Matrica!$A$8,AB16=Matrica!$E$3),Matrica!$G$8,IF(AND(AA16=Matrica!$A$8,AB16=Matrica!$H$3),Matrica!$J$8,IF(AND(AA16=Matrica!$A$9,AB16=Matrica!$B$3),Matrica!$D$9,IF(AND(AA16=Matrica!$A$9,AB16=Matrica!$E$3),Matrica!$G$9,IF(AND(AA16=Matrica!$A$9,AB16=Matrica!$H$3),Matrica!$J$9,IF(AND(AA16=Matrica!$A$10,AB16=Matrica!$B$3),Matrica!$D$10,IF(AND(AA16=Matrica!$A$10,AB16=Matrica!$E$3),Matrica!$G$10,IF(AND(AA16=Matrica!$A$10,AB16=Matrica!$H$3),Matrica!$J$10,IF(AND(AA16=Matrica!$A$11,AB16=Matrica!$B$3),Matrica!$D$11,IF(AND(AA16=Matrica!$A$11,AB16=Matrica!$E$3),Matrica!$G$11,IF(AND(AA16=Matrica!$A$11,AB16=Matrica!$H$3),Matrica!$J$11,IF(AND(AA16=Matrica!$A$12,AB16=Matrica!$B$3),Matrica!$D$12,IF(AND(AA16=Matrica!$A$12,AB16=Matrica!$E$3),Matrica!$G$12,IF(AND(AA16=Matrica!$A$12,AB16=Matrica!$H$3),Matrica!$J$12,IF(AND(AA16=Matrica!$A$13,AB16=Matrica!$B$3),Matrica!$D$13,IF(AND(AA16=Matrica!$A$13,AB16=Matrica!$E$3),Matrica!$G$13,IF(AND(AA16=Matrica!$A$13,AB16=Matrica!$H$3),Matrica!$J$13,IF(AND(AA16=Matrica!$A$14,AB16=Matrica!$B$3),Matrica!$D$14,IF(AND(AA16=Matrica!$A$14,AB16=Matrica!$E$3),Matrica!$G$14,IF(AND(AA16=Matrica!$A$14,AB16=Matrica!$H$3),Matrica!$J$14,IF(AND(AA16=Matrica!$A$15,AB16=Matrica!$B$3),Matrica!$D$15,IF(AND(AA16=Matrica!$A$15,AB16=Matrica!$E$3),Matrica!$G$15,IF(AND(AA16=Matrica!$A$15,AB16=Matrica!$H$3),Matrica!$J$15,IF(AND(AA16=Matrica!$A$16,AB16=Matrica!$B$3),Matrica!$D$16,IF(AND(AA16=Matrica!$A$16,AB16=Matrica!$E$3),Matrica!$G$16,IF(AND(AA16=Matrica!$A$16,AB16=Matrica!$H$3),Matrica!$J$16,"")))))))))))))))))))))))))))))))))))))))</f>
        <v>2.84</v>
      </c>
      <c r="AA16" s="45" t="s">
        <v>11</v>
      </c>
      <c r="AB16" s="45">
        <v>3</v>
      </c>
      <c r="AC16" s="50">
        <v>2.76</v>
      </c>
      <c r="AD16" s="37" t="str">
        <f t="shared" si="5"/>
        <v>ISTI</v>
      </c>
      <c r="AE16" s="37">
        <f t="shared" si="6"/>
        <v>2.2222222222222077</v>
      </c>
      <c r="AF16" s="37">
        <f t="shared" si="7"/>
        <v>-7.0707070707070843E-2</v>
      </c>
      <c r="AG16" s="47">
        <v>0.74</v>
      </c>
      <c r="AH16" s="53">
        <f>AC15/((P15-P16)/P16+1)</f>
        <v>2.985228494623656</v>
      </c>
    </row>
    <row r="17" spans="1:34" ht="45" customHeight="1" x14ac:dyDescent="0.25">
      <c r="C17" s="51" t="s">
        <v>167</v>
      </c>
      <c r="D17" s="43" t="s">
        <v>143</v>
      </c>
      <c r="E17" s="39" t="s">
        <v>10</v>
      </c>
      <c r="F17" s="43" t="s">
        <v>137</v>
      </c>
      <c r="G17" s="38">
        <v>0.04</v>
      </c>
      <c r="H17" s="38">
        <v>0.03</v>
      </c>
      <c r="I17" s="38">
        <v>0.1</v>
      </c>
      <c r="J17" s="38">
        <v>17.32</v>
      </c>
      <c r="K17" s="38">
        <v>17.32</v>
      </c>
      <c r="L17" s="42">
        <f t="shared" si="0"/>
        <v>18.532399999999999</v>
      </c>
      <c r="M17" s="42">
        <f t="shared" si="9"/>
        <v>20.264399999999998</v>
      </c>
      <c r="N17" s="41">
        <v>2871.8</v>
      </c>
      <c r="O17" s="41">
        <f t="shared" si="1"/>
        <v>53221.346320000004</v>
      </c>
      <c r="P17" s="41">
        <f t="shared" si="2"/>
        <v>58195.303919999998</v>
      </c>
      <c r="Q17" s="41">
        <f t="shared" si="3"/>
        <v>18.890569620387954</v>
      </c>
      <c r="R17" s="41">
        <f t="shared" si="4"/>
        <v>20.656043416685893</v>
      </c>
      <c r="S17" s="41">
        <v>3.72</v>
      </c>
      <c r="T17" s="38" t="s">
        <v>9</v>
      </c>
      <c r="U17" s="38" t="s">
        <v>291</v>
      </c>
      <c r="V17" s="41">
        <v>4.07</v>
      </c>
      <c r="W17" s="38" t="s">
        <v>8</v>
      </c>
      <c r="X17" s="38" t="s">
        <v>292</v>
      </c>
      <c r="Y17" s="38">
        <f>IF(AND(AA17=Matrica!$A$4,AB17=Matrica!$B$3),Matrica!$B$4,IF(AND(AA17=Matrica!$A$4,AB17=Matrica!$E$3),Matrica!$E$4,IF(AND(AA17=Matrica!$A$4,AB17=Matrica!$H$3),Matrica!$H$4,IF(AND(AA17=Matrica!$A$5,AB17=Matrica!$B$3),Matrica!$B$5,IF(AND(AA17=Matrica!$A$5,AB17=Matrica!$E$3),Matrica!$E$5,IF(AND(AA17=Matrica!$A$5,AB17=Matrica!$H$3),Matrica!$H$5,IF(AND(AA17=Matrica!$A$6,AB17=Matrica!$B$3),Matrica!$B$6,IF(AND(AA17=Matrica!$A$6,AB17=Matrica!$E$3),Matrica!$E$6,IF(AND(AA17=Matrica!$A$6,AB17=Matrica!$H$3),Matrica!$H$6,IF(AND(AA17=Matrica!$A$7,AB17=Matrica!$B$3),Matrica!$B$7,IF(AND(AA17=Matrica!$A$7,AB17=Matrica!$E$3),Matrica!$E$7,IF(AND(AA17=Matrica!$A$7,AB17=Matrica!$H$3),Matrica!$H$7,IF(AND(AA17=Matrica!$A$8,AB17=Matrica!$B$3),Matrica!$B$8,IF(AND(AA17=Matrica!$A$8,AB17=Matrica!$E$3),Matrica!$E$8,IF(AND(AA17=Matrica!$A$8,AB17=Matrica!$H$3),Matrica!$H$8,IF(AND(AA17=Matrica!$A$9,AB17=Matrica!$B$3),Matrica!$B$9,IF(AND(AA17=Matrica!$A$9,AB17=Matrica!$E$3),Matrica!$E$9,IF(AND(AA17=Matrica!$A$9,AB17=Matrica!$H$3),Matrica!$H$9,IF(AND(AA17=Matrica!$A$10,AB17=Matrica!$B$3),Matrica!$B$10,IF(AND(AA17=Matrica!$A$10,AB17=Matrica!$E$3),Matrica!$E$10,IF(AND(AA17=Matrica!$A$10,AB17=Matrica!$H$3),Matrica!$H$10,IF(AND(AA17=Matrica!$A$11,AB17=Matrica!$B$3),Matrica!$B$11,IF(AND(AA17=Matrica!$A$11,AB17=Matrica!$E$3),Matrica!$E$11,IF(AND(AA17=Matrica!$A$11,AB17=Matrica!$H$3),Matrica!$H$11,IF(AND(AA17=Matrica!$A$12,AB17=Matrica!$B$3),Matrica!$B$12,IF(AND(AA17=Matrica!$A$12,AB17=Matrica!$E$3),Matrica!$E$12,IF(AND(AA17=Matrica!$A$12,AB17=Matrica!$H$3),Matrica!$H$12,IF(AND(AA17=Matrica!$A$13,AB17=Matrica!$B$3),Matrica!$B$13,IF(AND(AA17=Matrica!$A$13,AB17=Matrica!$E$3),Matrica!$E$13,IF(AND(AA17=Matrica!$A$13,AB17=Matrica!$H$3),Matrica!$H$13,IF(AND(AA17=Matrica!$A$14,AB17=Matrica!$B$3),Matrica!$B$14,IF(AND(AA17=Matrica!$A$14,AB17=Matrica!$E$3),Matrica!$E$14,IF(AND(AA17=Matrica!$A$14,AB17=Matrica!$H$3),Matrica!$H$14,IF(AND(AA17=Matrica!$A$15,AB17=Matrica!$B$3),Matrica!$B$15,IF(AND(AA17=Matrica!$A$15,AB17=Matrica!$E$3),Matrica!$E$15,IF(AND(AA17=Matrica!$A$15,AB17=Matrica!$H$3),Matrica!$H$15,IF(AND(AA17=Matrica!$A$16,AB17=Matrica!$B$3),Matrica!$B$16,IF(AND(AA17=Matrica!$A$16,AB17=Matrica!$E$3),Matrica!$E$16,IF(AND(AA17=Matrica!$A$16,AB17=Matrica!$H$3),Matrica!$H$16,"")))))))))))))))))))))))))))))))))))))))</f>
        <v>3.86</v>
      </c>
      <c r="Z17" s="38">
        <f>IF(AND(AA17=Matrica!$A$4,AB17=Matrica!$B$3),Matrica!$D$4,IF(AND(AA17=Matrica!$A$4,AB17=Matrica!$E$3),Matrica!$G$4,IF(AND(AA17=Matrica!$A$4,AB17=Matrica!$H$3),Matrica!$J$4,IF(AND(AA17=Matrica!$A$5,AB17=Matrica!$B$3),Matrica!$D$5,IF(AND(AA17=Matrica!$A$5,AB17=Matrica!$E$3),Matrica!$G$5,IF(AND(AA17=Matrica!$A$5,AB17=Matrica!$H$3),Matrica!$J$5,IF(AND(AA17=Matrica!$A$6,AB17=Matrica!$B$3),Matrica!$D$6,IF(AND(AA17=Matrica!$A$6,AB17=Matrica!$E$3),Matrica!$G$6,IF(AND(AA17=Matrica!$A$6,AB17=Matrica!$H$3),Matrica!$J$6,IF(AND(AA17=Matrica!$A$7,AB17=Matrica!$B$3),Matrica!$D$7,IF(AND(AA17=Matrica!$A$7,AB17=Matrica!$E$3),Matrica!$G$7,IF(AND(AA17=Matrica!$A$7,AB17=Matrica!$H$3),Matrica!$J$7,IF(AND(AA17=Matrica!$A$8,AB17=Matrica!$B$3),Matrica!$D$8,IF(AND(AA17=Matrica!$A$8,AB17=Matrica!$E$3),Matrica!$G$8,IF(AND(AA17=Matrica!$A$8,AB17=Matrica!$H$3),Matrica!$J$8,IF(AND(AA17=Matrica!$A$9,AB17=Matrica!$B$3),Matrica!$D$9,IF(AND(AA17=Matrica!$A$9,AB17=Matrica!$E$3),Matrica!$G$9,IF(AND(AA17=Matrica!$A$9,AB17=Matrica!$H$3),Matrica!$J$9,IF(AND(AA17=Matrica!$A$10,AB17=Matrica!$B$3),Matrica!$D$10,IF(AND(AA17=Matrica!$A$10,AB17=Matrica!$E$3),Matrica!$G$10,IF(AND(AA17=Matrica!$A$10,AB17=Matrica!$H$3),Matrica!$J$10,IF(AND(AA17=Matrica!$A$11,AB17=Matrica!$B$3),Matrica!$D$11,IF(AND(AA17=Matrica!$A$11,AB17=Matrica!$E$3),Matrica!$G$11,IF(AND(AA17=Matrica!$A$11,AB17=Matrica!$H$3),Matrica!$J$11,IF(AND(AA17=Matrica!$A$12,AB17=Matrica!$B$3),Matrica!$D$12,IF(AND(AA17=Matrica!$A$12,AB17=Matrica!$E$3),Matrica!$G$12,IF(AND(AA17=Matrica!$A$12,AB17=Matrica!$H$3),Matrica!$J$12,IF(AND(AA17=Matrica!$A$13,AB17=Matrica!$B$3),Matrica!$D$13,IF(AND(AA17=Matrica!$A$13,AB17=Matrica!$E$3),Matrica!$G$13,IF(AND(AA17=Matrica!$A$13,AB17=Matrica!$H$3),Matrica!$J$13,IF(AND(AA17=Matrica!$A$14,AB17=Matrica!$B$3),Matrica!$D$14,IF(AND(AA17=Matrica!$A$14,AB17=Matrica!$E$3),Matrica!$G$14,IF(AND(AA17=Matrica!$A$14,AB17=Matrica!$H$3),Matrica!$J$14,IF(AND(AA17=Matrica!$A$15,AB17=Matrica!$B$3),Matrica!$D$15,IF(AND(AA17=Matrica!$A$15,AB17=Matrica!$E$3),Matrica!$G$15,IF(AND(AA17=Matrica!$A$15,AB17=Matrica!$H$3),Matrica!$J$15,IF(AND(AA17=Matrica!$A$16,AB17=Matrica!$B$3),Matrica!$D$16,IF(AND(AA17=Matrica!$A$16,AB17=Matrica!$E$3),Matrica!$G$16,IF(AND(AA17=Matrica!$A$16,AB17=Matrica!$H$3),Matrica!$J$16,"")))))))))))))))))))))))))))))))))))))))</f>
        <v>4.12</v>
      </c>
      <c r="AA17" s="45" t="s">
        <v>8</v>
      </c>
      <c r="AB17" s="45">
        <v>1</v>
      </c>
      <c r="AC17" s="50">
        <v>4.05</v>
      </c>
      <c r="AD17" s="37" t="str">
        <f t="shared" si="5"/>
        <v>ISTI</v>
      </c>
      <c r="AE17" s="37">
        <f t="shared" si="6"/>
        <v>8.8709677419354733</v>
      </c>
      <c r="AF17" s="37">
        <f t="shared" si="7"/>
        <v>-4.9140049140050275E-3</v>
      </c>
      <c r="AG17" s="47">
        <v>49.44</v>
      </c>
    </row>
    <row r="18" spans="1:34" ht="47.25" customHeight="1" x14ac:dyDescent="0.25">
      <c r="C18" s="51" t="s">
        <v>168</v>
      </c>
      <c r="D18" s="43" t="s">
        <v>143</v>
      </c>
      <c r="E18" s="39" t="s">
        <v>13</v>
      </c>
      <c r="F18" s="43" t="s">
        <v>137</v>
      </c>
      <c r="G18" s="38">
        <v>0.04</v>
      </c>
      <c r="H18" s="38">
        <v>0.03</v>
      </c>
      <c r="I18" s="38">
        <v>0.1</v>
      </c>
      <c r="J18" s="38">
        <v>13.42</v>
      </c>
      <c r="K18" s="38">
        <v>13.42</v>
      </c>
      <c r="L18" s="42">
        <f t="shared" si="0"/>
        <v>14.359399999999999</v>
      </c>
      <c r="M18" s="42">
        <f t="shared" si="9"/>
        <v>15.7014</v>
      </c>
      <c r="N18" s="41">
        <v>2871.8</v>
      </c>
      <c r="O18" s="41">
        <f t="shared" si="1"/>
        <v>41237.324919999999</v>
      </c>
      <c r="P18" s="41">
        <f t="shared" si="2"/>
        <v>45091.28052</v>
      </c>
      <c r="Q18" s="41">
        <f t="shared" si="3"/>
        <v>14.636919417182813</v>
      </c>
      <c r="R18" s="41">
        <f t="shared" si="4"/>
        <v>16.004855811312048</v>
      </c>
      <c r="S18" s="41">
        <v>2.89</v>
      </c>
      <c r="T18" s="38" t="s">
        <v>10</v>
      </c>
      <c r="U18" s="38">
        <v>1</v>
      </c>
      <c r="V18" s="41">
        <v>3.16</v>
      </c>
      <c r="W18" s="38" t="s">
        <v>10</v>
      </c>
      <c r="X18" s="38" t="s">
        <v>291</v>
      </c>
      <c r="Y18" s="38">
        <f>IF(AND(AA18=Matrica!$A$4,AB18=Matrica!$B$3),Matrica!$B$4,IF(AND(AA18=Matrica!$A$4,AB18=Matrica!$E$3),Matrica!$E$4,IF(AND(AA18=Matrica!$A$4,AB18=Matrica!$H$3),Matrica!$H$4,IF(AND(AA18=Matrica!$A$5,AB18=Matrica!$B$3),Matrica!$B$5,IF(AND(AA18=Matrica!$A$5,AB18=Matrica!$E$3),Matrica!$E$5,IF(AND(AA18=Matrica!$A$5,AB18=Matrica!$H$3),Matrica!$H$5,IF(AND(AA18=Matrica!$A$6,AB18=Matrica!$B$3),Matrica!$B$6,IF(AND(AA18=Matrica!$A$6,AB18=Matrica!$E$3),Matrica!$E$6,IF(AND(AA18=Matrica!$A$6,AB18=Matrica!$H$3),Matrica!$H$6,IF(AND(AA18=Matrica!$A$7,AB18=Matrica!$B$3),Matrica!$B$7,IF(AND(AA18=Matrica!$A$7,AB18=Matrica!$E$3),Matrica!$E$7,IF(AND(AA18=Matrica!$A$7,AB18=Matrica!$H$3),Matrica!$H$7,IF(AND(AA18=Matrica!$A$8,AB18=Matrica!$B$3),Matrica!$B$8,IF(AND(AA18=Matrica!$A$8,AB18=Matrica!$E$3),Matrica!$E$8,IF(AND(AA18=Matrica!$A$8,AB18=Matrica!$H$3),Matrica!$H$8,IF(AND(AA18=Matrica!$A$9,AB18=Matrica!$B$3),Matrica!$B$9,IF(AND(AA18=Matrica!$A$9,AB18=Matrica!$E$3),Matrica!$E$9,IF(AND(AA18=Matrica!$A$9,AB18=Matrica!$H$3),Matrica!$H$9,IF(AND(AA18=Matrica!$A$10,AB18=Matrica!$B$3),Matrica!$B$10,IF(AND(AA18=Matrica!$A$10,AB18=Matrica!$E$3),Matrica!$E$10,IF(AND(AA18=Matrica!$A$10,AB18=Matrica!$H$3),Matrica!$H$10,IF(AND(AA18=Matrica!$A$11,AB18=Matrica!$B$3),Matrica!$B$11,IF(AND(AA18=Matrica!$A$11,AB18=Matrica!$E$3),Matrica!$E$11,IF(AND(AA18=Matrica!$A$11,AB18=Matrica!$H$3),Matrica!$H$11,IF(AND(AA18=Matrica!$A$12,AB18=Matrica!$B$3),Matrica!$B$12,IF(AND(AA18=Matrica!$A$12,AB18=Matrica!$E$3),Matrica!$E$12,IF(AND(AA18=Matrica!$A$12,AB18=Matrica!$H$3),Matrica!$H$12,IF(AND(AA18=Matrica!$A$13,AB18=Matrica!$B$3),Matrica!$B$13,IF(AND(AA18=Matrica!$A$13,AB18=Matrica!$E$3),Matrica!$E$13,IF(AND(AA18=Matrica!$A$13,AB18=Matrica!$H$3),Matrica!$H$13,IF(AND(AA18=Matrica!$A$14,AB18=Matrica!$B$3),Matrica!$B$14,IF(AND(AA18=Matrica!$A$14,AB18=Matrica!$E$3),Matrica!$E$14,IF(AND(AA18=Matrica!$A$14,AB18=Matrica!$H$3),Matrica!$H$14,IF(AND(AA18=Matrica!$A$15,AB18=Matrica!$B$3),Matrica!$B$15,IF(AND(AA18=Matrica!$A$15,AB18=Matrica!$E$3),Matrica!$E$15,IF(AND(AA18=Matrica!$A$15,AB18=Matrica!$H$3),Matrica!$H$15,IF(AND(AA18=Matrica!$A$16,AB18=Matrica!$B$3),Matrica!$B$16,IF(AND(AA18=Matrica!$A$16,AB18=Matrica!$E$3),Matrica!$E$16,IF(AND(AA18=Matrica!$A$16,AB18=Matrica!$H$3),Matrica!$H$16,"")))))))))))))))))))))))))))))))))))))))</f>
        <v>2.76</v>
      </c>
      <c r="Z18" s="38">
        <f>IF(AND(AA18=Matrica!$A$4,AB18=Matrica!$B$3),Matrica!$D$4,IF(AND(AA18=Matrica!$A$4,AB18=Matrica!$E$3),Matrica!$G$4,IF(AND(AA18=Matrica!$A$4,AB18=Matrica!$H$3),Matrica!$J$4,IF(AND(AA18=Matrica!$A$5,AB18=Matrica!$B$3),Matrica!$D$5,IF(AND(AA18=Matrica!$A$5,AB18=Matrica!$E$3),Matrica!$G$5,IF(AND(AA18=Matrica!$A$5,AB18=Matrica!$H$3),Matrica!$J$5,IF(AND(AA18=Matrica!$A$6,AB18=Matrica!$B$3),Matrica!$D$6,IF(AND(AA18=Matrica!$A$6,AB18=Matrica!$E$3),Matrica!$G$6,IF(AND(AA18=Matrica!$A$6,AB18=Matrica!$H$3),Matrica!$J$6,IF(AND(AA18=Matrica!$A$7,AB18=Matrica!$B$3),Matrica!$D$7,IF(AND(AA18=Matrica!$A$7,AB18=Matrica!$E$3),Matrica!$G$7,IF(AND(AA18=Matrica!$A$7,AB18=Matrica!$H$3),Matrica!$J$7,IF(AND(AA18=Matrica!$A$8,AB18=Matrica!$B$3),Matrica!$D$8,IF(AND(AA18=Matrica!$A$8,AB18=Matrica!$E$3),Matrica!$G$8,IF(AND(AA18=Matrica!$A$8,AB18=Matrica!$H$3),Matrica!$J$8,IF(AND(AA18=Matrica!$A$9,AB18=Matrica!$B$3),Matrica!$D$9,IF(AND(AA18=Matrica!$A$9,AB18=Matrica!$E$3),Matrica!$G$9,IF(AND(AA18=Matrica!$A$9,AB18=Matrica!$H$3),Matrica!$J$9,IF(AND(AA18=Matrica!$A$10,AB18=Matrica!$B$3),Matrica!$D$10,IF(AND(AA18=Matrica!$A$10,AB18=Matrica!$E$3),Matrica!$G$10,IF(AND(AA18=Matrica!$A$10,AB18=Matrica!$H$3),Matrica!$J$10,IF(AND(AA18=Matrica!$A$11,AB18=Matrica!$B$3),Matrica!$D$11,IF(AND(AA18=Matrica!$A$11,AB18=Matrica!$E$3),Matrica!$G$11,IF(AND(AA18=Matrica!$A$11,AB18=Matrica!$H$3),Matrica!$J$11,IF(AND(AA18=Matrica!$A$12,AB18=Matrica!$B$3),Matrica!$D$12,IF(AND(AA18=Matrica!$A$12,AB18=Matrica!$E$3),Matrica!$G$12,IF(AND(AA18=Matrica!$A$12,AB18=Matrica!$H$3),Matrica!$J$12,IF(AND(AA18=Matrica!$A$13,AB18=Matrica!$B$3),Matrica!$D$13,IF(AND(AA18=Matrica!$A$13,AB18=Matrica!$E$3),Matrica!$G$13,IF(AND(AA18=Matrica!$A$13,AB18=Matrica!$H$3),Matrica!$J$13,IF(AND(AA18=Matrica!$A$14,AB18=Matrica!$B$3),Matrica!$D$14,IF(AND(AA18=Matrica!$A$14,AB18=Matrica!$E$3),Matrica!$G$14,IF(AND(AA18=Matrica!$A$14,AB18=Matrica!$H$3),Matrica!$J$14,IF(AND(AA18=Matrica!$A$15,AB18=Matrica!$B$3),Matrica!$D$15,IF(AND(AA18=Matrica!$A$15,AB18=Matrica!$E$3),Matrica!$G$15,IF(AND(AA18=Matrica!$A$15,AB18=Matrica!$H$3),Matrica!$J$15,IF(AND(AA18=Matrica!$A$16,AB18=Matrica!$B$3),Matrica!$D$16,IF(AND(AA18=Matrica!$A$16,AB18=Matrica!$E$3),Matrica!$G$16,IF(AND(AA18=Matrica!$A$16,AB18=Matrica!$H$3),Matrica!$J$16,"")))))))))))))))))))))))))))))))))))))))</f>
        <v>2.84</v>
      </c>
      <c r="AA18" s="45" t="s">
        <v>11</v>
      </c>
      <c r="AB18" s="45">
        <v>3</v>
      </c>
      <c r="AC18" s="50">
        <v>2.82</v>
      </c>
      <c r="AD18" s="37" t="str">
        <f t="shared" si="5"/>
        <v>PAD</v>
      </c>
      <c r="AE18" s="37">
        <f t="shared" si="6"/>
        <v>-2.4221453287197328</v>
      </c>
      <c r="AF18" s="37">
        <f t="shared" si="7"/>
        <v>-0.10759493670886085</v>
      </c>
      <c r="AG18" s="47">
        <v>0.5</v>
      </c>
      <c r="AH18" s="53">
        <f>AC17/((P17-P18)/P18+1)</f>
        <v>3.1380484988452659</v>
      </c>
    </row>
    <row r="19" spans="1:34" ht="43.5" customHeight="1" x14ac:dyDescent="0.25">
      <c r="C19" s="51" t="s">
        <v>169</v>
      </c>
      <c r="D19" s="43" t="s">
        <v>145</v>
      </c>
      <c r="E19" s="39" t="s">
        <v>11</v>
      </c>
      <c r="F19" s="43" t="s">
        <v>137</v>
      </c>
      <c r="G19" s="38">
        <v>0.04</v>
      </c>
      <c r="H19" s="38">
        <v>0.04</v>
      </c>
      <c r="I19" s="38">
        <v>0.1</v>
      </c>
      <c r="J19" s="38">
        <v>14.88</v>
      </c>
      <c r="K19" s="38">
        <v>14.88</v>
      </c>
      <c r="L19" s="42">
        <f t="shared" si="0"/>
        <v>16.070399999999999</v>
      </c>
      <c r="M19" s="42">
        <f t="shared" si="9"/>
        <v>17.558399999999999</v>
      </c>
      <c r="N19" s="41">
        <v>2871.8</v>
      </c>
      <c r="O19" s="41">
        <f t="shared" si="1"/>
        <v>46150.974719999998</v>
      </c>
      <c r="P19" s="41">
        <f t="shared" si="2"/>
        <v>50424.21312</v>
      </c>
      <c r="Q19" s="41">
        <f t="shared" si="3"/>
        <v>16.380987353363977</v>
      </c>
      <c r="R19" s="41">
        <f t="shared" si="4"/>
        <v>17.897745441638421</v>
      </c>
      <c r="S19" s="41">
        <v>3.23</v>
      </c>
      <c r="T19" s="38" t="s">
        <v>10</v>
      </c>
      <c r="U19" s="38" t="s">
        <v>291</v>
      </c>
      <c r="V19" s="41">
        <v>3.53</v>
      </c>
      <c r="W19" s="38" t="s">
        <v>9</v>
      </c>
      <c r="X19" s="38" t="s">
        <v>292</v>
      </c>
      <c r="Y19" s="38">
        <f>IF(AND(AA19=Matrica!$A$4,AB19=Matrica!$B$3),Matrica!$B$4,IF(AND(AA19=Matrica!$A$4,AB19=Matrica!$E$3),Matrica!$E$4,IF(AND(AA19=Matrica!$A$4,AB19=Matrica!$H$3),Matrica!$H$4,IF(AND(AA19=Matrica!$A$5,AB19=Matrica!$B$3),Matrica!$B$5,IF(AND(AA19=Matrica!$A$5,AB19=Matrica!$E$3),Matrica!$E$5,IF(AND(AA19=Matrica!$A$5,AB19=Matrica!$H$3),Matrica!$H$5,IF(AND(AA19=Matrica!$A$6,AB19=Matrica!$B$3),Matrica!$B$6,IF(AND(AA19=Matrica!$A$6,AB19=Matrica!$E$3),Matrica!$E$6,IF(AND(AA19=Matrica!$A$6,AB19=Matrica!$H$3),Matrica!$H$6,IF(AND(AA19=Matrica!$A$7,AB19=Matrica!$B$3),Matrica!$B$7,IF(AND(AA19=Matrica!$A$7,AB19=Matrica!$E$3),Matrica!$E$7,IF(AND(AA19=Matrica!$A$7,AB19=Matrica!$H$3),Matrica!$H$7,IF(AND(AA19=Matrica!$A$8,AB19=Matrica!$B$3),Matrica!$B$8,IF(AND(AA19=Matrica!$A$8,AB19=Matrica!$E$3),Matrica!$E$8,IF(AND(AA19=Matrica!$A$8,AB19=Matrica!$H$3),Matrica!$H$8,IF(AND(AA19=Matrica!$A$9,AB19=Matrica!$B$3),Matrica!$B$9,IF(AND(AA19=Matrica!$A$9,AB19=Matrica!$E$3),Matrica!$E$9,IF(AND(AA19=Matrica!$A$9,AB19=Matrica!$H$3),Matrica!$H$9,IF(AND(AA19=Matrica!$A$10,AB19=Matrica!$B$3),Matrica!$B$10,IF(AND(AA19=Matrica!$A$10,AB19=Matrica!$E$3),Matrica!$E$10,IF(AND(AA19=Matrica!$A$10,AB19=Matrica!$H$3),Matrica!$H$10,IF(AND(AA19=Matrica!$A$11,AB19=Matrica!$B$3),Matrica!$B$11,IF(AND(AA19=Matrica!$A$11,AB19=Matrica!$E$3),Matrica!$E$11,IF(AND(AA19=Matrica!$A$11,AB19=Matrica!$H$3),Matrica!$H$11,IF(AND(AA19=Matrica!$A$12,AB19=Matrica!$B$3),Matrica!$B$12,IF(AND(AA19=Matrica!$A$12,AB19=Matrica!$E$3),Matrica!$E$12,IF(AND(AA19=Matrica!$A$12,AB19=Matrica!$H$3),Matrica!$H$12,IF(AND(AA19=Matrica!$A$13,AB19=Matrica!$B$3),Matrica!$B$13,IF(AND(AA19=Matrica!$A$13,AB19=Matrica!$E$3),Matrica!$E$13,IF(AND(AA19=Matrica!$A$13,AB19=Matrica!$H$3),Matrica!$H$13,IF(AND(AA19=Matrica!$A$14,AB19=Matrica!$B$3),Matrica!$B$14,IF(AND(AA19=Matrica!$A$14,AB19=Matrica!$E$3),Matrica!$E$14,IF(AND(AA19=Matrica!$A$14,AB19=Matrica!$H$3),Matrica!$H$14,IF(AND(AA19=Matrica!$A$15,AB19=Matrica!$B$3),Matrica!$B$15,IF(AND(AA19=Matrica!$A$15,AB19=Matrica!$E$3),Matrica!$E$15,IF(AND(AA19=Matrica!$A$15,AB19=Matrica!$H$3),Matrica!$H$15,IF(AND(AA19=Matrica!$A$16,AB19=Matrica!$B$3),Matrica!$B$16,IF(AND(AA19=Matrica!$A$16,AB19=Matrica!$E$3),Matrica!$E$16,IF(AND(AA19=Matrica!$A$16,AB19=Matrica!$H$3),Matrica!$H$16,"")))))))))))))))))))))))))))))))))))))))</f>
        <v>3.34</v>
      </c>
      <c r="Z19" s="38">
        <f>IF(AND(AA19=Matrica!$A$4,AB19=Matrica!$B$3),Matrica!$D$4,IF(AND(AA19=Matrica!$A$4,AB19=Matrica!$E$3),Matrica!$G$4,IF(AND(AA19=Matrica!$A$4,AB19=Matrica!$H$3),Matrica!$J$4,IF(AND(AA19=Matrica!$A$5,AB19=Matrica!$B$3),Matrica!$D$5,IF(AND(AA19=Matrica!$A$5,AB19=Matrica!$E$3),Matrica!$G$5,IF(AND(AA19=Matrica!$A$5,AB19=Matrica!$H$3),Matrica!$J$5,IF(AND(AA19=Matrica!$A$6,AB19=Matrica!$B$3),Matrica!$D$6,IF(AND(AA19=Matrica!$A$6,AB19=Matrica!$E$3),Matrica!$G$6,IF(AND(AA19=Matrica!$A$6,AB19=Matrica!$H$3),Matrica!$J$6,IF(AND(AA19=Matrica!$A$7,AB19=Matrica!$B$3),Matrica!$D$7,IF(AND(AA19=Matrica!$A$7,AB19=Matrica!$E$3),Matrica!$G$7,IF(AND(AA19=Matrica!$A$7,AB19=Matrica!$H$3),Matrica!$J$7,IF(AND(AA19=Matrica!$A$8,AB19=Matrica!$B$3),Matrica!$D$8,IF(AND(AA19=Matrica!$A$8,AB19=Matrica!$E$3),Matrica!$G$8,IF(AND(AA19=Matrica!$A$8,AB19=Matrica!$H$3),Matrica!$J$8,IF(AND(AA19=Matrica!$A$9,AB19=Matrica!$B$3),Matrica!$D$9,IF(AND(AA19=Matrica!$A$9,AB19=Matrica!$E$3),Matrica!$G$9,IF(AND(AA19=Matrica!$A$9,AB19=Matrica!$H$3),Matrica!$J$9,IF(AND(AA19=Matrica!$A$10,AB19=Matrica!$B$3),Matrica!$D$10,IF(AND(AA19=Matrica!$A$10,AB19=Matrica!$E$3),Matrica!$G$10,IF(AND(AA19=Matrica!$A$10,AB19=Matrica!$H$3),Matrica!$J$10,IF(AND(AA19=Matrica!$A$11,AB19=Matrica!$B$3),Matrica!$D$11,IF(AND(AA19=Matrica!$A$11,AB19=Matrica!$E$3),Matrica!$G$11,IF(AND(AA19=Matrica!$A$11,AB19=Matrica!$H$3),Matrica!$J$11,IF(AND(AA19=Matrica!$A$12,AB19=Matrica!$B$3),Matrica!$D$12,IF(AND(AA19=Matrica!$A$12,AB19=Matrica!$E$3),Matrica!$G$12,IF(AND(AA19=Matrica!$A$12,AB19=Matrica!$H$3),Matrica!$J$12,IF(AND(AA19=Matrica!$A$13,AB19=Matrica!$B$3),Matrica!$D$13,IF(AND(AA19=Matrica!$A$13,AB19=Matrica!$E$3),Matrica!$G$13,IF(AND(AA19=Matrica!$A$13,AB19=Matrica!$H$3),Matrica!$J$13,IF(AND(AA19=Matrica!$A$14,AB19=Matrica!$B$3),Matrica!$D$14,IF(AND(AA19=Matrica!$A$14,AB19=Matrica!$E$3),Matrica!$G$14,IF(AND(AA19=Matrica!$A$14,AB19=Matrica!$H$3),Matrica!$J$14,IF(AND(AA19=Matrica!$A$15,AB19=Matrica!$B$3),Matrica!$D$15,IF(AND(AA19=Matrica!$A$15,AB19=Matrica!$E$3),Matrica!$G$15,IF(AND(AA19=Matrica!$A$15,AB19=Matrica!$H$3),Matrica!$J$15,IF(AND(AA19=Matrica!$A$16,AB19=Matrica!$B$3),Matrica!$D$16,IF(AND(AA19=Matrica!$A$16,AB19=Matrica!$E$3),Matrica!$G$16,IF(AND(AA19=Matrica!$A$16,AB19=Matrica!$H$3),Matrica!$J$16,"")))))))))))))))))))))))))))))))))))))))</f>
        <v>3.45</v>
      </c>
      <c r="AA19" s="45" t="s">
        <v>10</v>
      </c>
      <c r="AB19" s="45">
        <v>3</v>
      </c>
      <c r="AC19" s="50">
        <v>3.41</v>
      </c>
      <c r="AD19" s="37" t="str">
        <f t="shared" si="5"/>
        <v>ISTI</v>
      </c>
      <c r="AE19" s="37">
        <f t="shared" si="6"/>
        <v>5.5727554179566612</v>
      </c>
      <c r="AF19" s="37">
        <f t="shared" si="7"/>
        <v>-3.3994334277620303E-2</v>
      </c>
      <c r="AG19" s="47">
        <v>0.28000000000000003</v>
      </c>
      <c r="AH19" s="53">
        <f>AC18/((P18-P19)/P19+1)</f>
        <v>3.153520577782873</v>
      </c>
    </row>
    <row r="20" spans="1:34" ht="45.75" customHeight="1" x14ac:dyDescent="0.25">
      <c r="C20" s="51" t="s">
        <v>170</v>
      </c>
      <c r="D20" s="43" t="s">
        <v>145</v>
      </c>
      <c r="E20" s="39" t="s">
        <v>13</v>
      </c>
      <c r="F20" s="43" t="s">
        <v>137</v>
      </c>
      <c r="G20" s="38">
        <v>0.04</v>
      </c>
      <c r="H20" s="38">
        <v>0.04</v>
      </c>
      <c r="I20" s="38">
        <v>0.1</v>
      </c>
      <c r="J20" s="38">
        <v>13.42</v>
      </c>
      <c r="K20" s="38">
        <v>13.42</v>
      </c>
      <c r="L20" s="42">
        <f t="shared" si="0"/>
        <v>14.493599999999999</v>
      </c>
      <c r="M20" s="42">
        <f t="shared" si="9"/>
        <v>15.835599999999999</v>
      </c>
      <c r="N20" s="41">
        <v>2871.8</v>
      </c>
      <c r="O20" s="41">
        <f t="shared" si="1"/>
        <v>41622.720479999996</v>
      </c>
      <c r="P20" s="41">
        <f t="shared" si="2"/>
        <v>45476.676080000005</v>
      </c>
      <c r="Q20" s="41">
        <f t="shared" si="3"/>
        <v>14.773713056595737</v>
      </c>
      <c r="R20" s="41">
        <f t="shared" si="4"/>
        <v>16.141649450724973</v>
      </c>
      <c r="S20" s="41">
        <v>2.91</v>
      </c>
      <c r="T20" s="38" t="s">
        <v>10</v>
      </c>
      <c r="U20" s="38">
        <v>1</v>
      </c>
      <c r="V20" s="41">
        <v>3.18</v>
      </c>
      <c r="W20" s="38" t="s">
        <v>10</v>
      </c>
      <c r="X20" s="38" t="s">
        <v>291</v>
      </c>
      <c r="Y20" s="38">
        <f>IF(AND(AA20=Matrica!$A$4,AB20=Matrica!$B$3),Matrica!$B$4,IF(AND(AA20=Matrica!$A$4,AB20=Matrica!$E$3),Matrica!$E$4,IF(AND(AA20=Matrica!$A$4,AB20=Matrica!$H$3),Matrica!$H$4,IF(AND(AA20=Matrica!$A$5,AB20=Matrica!$B$3),Matrica!$B$5,IF(AND(AA20=Matrica!$A$5,AB20=Matrica!$E$3),Matrica!$E$5,IF(AND(AA20=Matrica!$A$5,AB20=Matrica!$H$3),Matrica!$H$5,IF(AND(AA20=Matrica!$A$6,AB20=Matrica!$B$3),Matrica!$B$6,IF(AND(AA20=Matrica!$A$6,AB20=Matrica!$E$3),Matrica!$E$6,IF(AND(AA20=Matrica!$A$6,AB20=Matrica!$H$3),Matrica!$H$6,IF(AND(AA20=Matrica!$A$7,AB20=Matrica!$B$3),Matrica!$B$7,IF(AND(AA20=Matrica!$A$7,AB20=Matrica!$E$3),Matrica!$E$7,IF(AND(AA20=Matrica!$A$7,AB20=Matrica!$H$3),Matrica!$H$7,IF(AND(AA20=Matrica!$A$8,AB20=Matrica!$B$3),Matrica!$B$8,IF(AND(AA20=Matrica!$A$8,AB20=Matrica!$E$3),Matrica!$E$8,IF(AND(AA20=Matrica!$A$8,AB20=Matrica!$H$3),Matrica!$H$8,IF(AND(AA20=Matrica!$A$9,AB20=Matrica!$B$3),Matrica!$B$9,IF(AND(AA20=Matrica!$A$9,AB20=Matrica!$E$3),Matrica!$E$9,IF(AND(AA20=Matrica!$A$9,AB20=Matrica!$H$3),Matrica!$H$9,IF(AND(AA20=Matrica!$A$10,AB20=Matrica!$B$3),Matrica!$B$10,IF(AND(AA20=Matrica!$A$10,AB20=Matrica!$E$3),Matrica!$E$10,IF(AND(AA20=Matrica!$A$10,AB20=Matrica!$H$3),Matrica!$H$10,IF(AND(AA20=Matrica!$A$11,AB20=Matrica!$B$3),Matrica!$B$11,IF(AND(AA20=Matrica!$A$11,AB20=Matrica!$E$3),Matrica!$E$11,IF(AND(AA20=Matrica!$A$11,AB20=Matrica!$H$3),Matrica!$H$11,IF(AND(AA20=Matrica!$A$12,AB20=Matrica!$B$3),Matrica!$B$12,IF(AND(AA20=Matrica!$A$12,AB20=Matrica!$E$3),Matrica!$E$12,IF(AND(AA20=Matrica!$A$12,AB20=Matrica!$H$3),Matrica!$H$12,IF(AND(AA20=Matrica!$A$13,AB20=Matrica!$B$3),Matrica!$B$13,IF(AND(AA20=Matrica!$A$13,AB20=Matrica!$E$3),Matrica!$E$13,IF(AND(AA20=Matrica!$A$13,AB20=Matrica!$H$3),Matrica!$H$13,IF(AND(AA20=Matrica!$A$14,AB20=Matrica!$B$3),Matrica!$B$14,IF(AND(AA20=Matrica!$A$14,AB20=Matrica!$E$3),Matrica!$E$14,IF(AND(AA20=Matrica!$A$14,AB20=Matrica!$H$3),Matrica!$H$14,IF(AND(AA20=Matrica!$A$15,AB20=Matrica!$B$3),Matrica!$B$15,IF(AND(AA20=Matrica!$A$15,AB20=Matrica!$E$3),Matrica!$E$15,IF(AND(AA20=Matrica!$A$15,AB20=Matrica!$H$3),Matrica!$H$15,IF(AND(AA20=Matrica!$A$16,AB20=Matrica!$B$3),Matrica!$B$16,IF(AND(AA20=Matrica!$A$16,AB20=Matrica!$E$3),Matrica!$E$16,IF(AND(AA20=Matrica!$A$16,AB20=Matrica!$H$3),Matrica!$H$16,"")))))))))))))))))))))))))))))))))))))))</f>
        <v>2.76</v>
      </c>
      <c r="Z20" s="38">
        <f>IF(AND(AA20=Matrica!$A$4,AB20=Matrica!$B$3),Matrica!$D$4,IF(AND(AA20=Matrica!$A$4,AB20=Matrica!$E$3),Matrica!$G$4,IF(AND(AA20=Matrica!$A$4,AB20=Matrica!$H$3),Matrica!$J$4,IF(AND(AA20=Matrica!$A$5,AB20=Matrica!$B$3),Matrica!$D$5,IF(AND(AA20=Matrica!$A$5,AB20=Matrica!$E$3),Matrica!$G$5,IF(AND(AA20=Matrica!$A$5,AB20=Matrica!$H$3),Matrica!$J$5,IF(AND(AA20=Matrica!$A$6,AB20=Matrica!$B$3),Matrica!$D$6,IF(AND(AA20=Matrica!$A$6,AB20=Matrica!$E$3),Matrica!$G$6,IF(AND(AA20=Matrica!$A$6,AB20=Matrica!$H$3),Matrica!$J$6,IF(AND(AA20=Matrica!$A$7,AB20=Matrica!$B$3),Matrica!$D$7,IF(AND(AA20=Matrica!$A$7,AB20=Matrica!$E$3),Matrica!$G$7,IF(AND(AA20=Matrica!$A$7,AB20=Matrica!$H$3),Matrica!$J$7,IF(AND(AA20=Matrica!$A$8,AB20=Matrica!$B$3),Matrica!$D$8,IF(AND(AA20=Matrica!$A$8,AB20=Matrica!$E$3),Matrica!$G$8,IF(AND(AA20=Matrica!$A$8,AB20=Matrica!$H$3),Matrica!$J$8,IF(AND(AA20=Matrica!$A$9,AB20=Matrica!$B$3),Matrica!$D$9,IF(AND(AA20=Matrica!$A$9,AB20=Matrica!$E$3),Matrica!$G$9,IF(AND(AA20=Matrica!$A$9,AB20=Matrica!$H$3),Matrica!$J$9,IF(AND(AA20=Matrica!$A$10,AB20=Matrica!$B$3),Matrica!$D$10,IF(AND(AA20=Matrica!$A$10,AB20=Matrica!$E$3),Matrica!$G$10,IF(AND(AA20=Matrica!$A$10,AB20=Matrica!$H$3),Matrica!$J$10,IF(AND(AA20=Matrica!$A$11,AB20=Matrica!$B$3),Matrica!$D$11,IF(AND(AA20=Matrica!$A$11,AB20=Matrica!$E$3),Matrica!$G$11,IF(AND(AA20=Matrica!$A$11,AB20=Matrica!$H$3),Matrica!$J$11,IF(AND(AA20=Matrica!$A$12,AB20=Matrica!$B$3),Matrica!$D$12,IF(AND(AA20=Matrica!$A$12,AB20=Matrica!$E$3),Matrica!$G$12,IF(AND(AA20=Matrica!$A$12,AB20=Matrica!$H$3),Matrica!$J$12,IF(AND(AA20=Matrica!$A$13,AB20=Matrica!$B$3),Matrica!$D$13,IF(AND(AA20=Matrica!$A$13,AB20=Matrica!$E$3),Matrica!$G$13,IF(AND(AA20=Matrica!$A$13,AB20=Matrica!$H$3),Matrica!$J$13,IF(AND(AA20=Matrica!$A$14,AB20=Matrica!$B$3),Matrica!$D$14,IF(AND(AA20=Matrica!$A$14,AB20=Matrica!$E$3),Matrica!$G$14,IF(AND(AA20=Matrica!$A$14,AB20=Matrica!$H$3),Matrica!$J$14,IF(AND(AA20=Matrica!$A$15,AB20=Matrica!$B$3),Matrica!$D$15,IF(AND(AA20=Matrica!$A$15,AB20=Matrica!$E$3),Matrica!$G$15,IF(AND(AA20=Matrica!$A$15,AB20=Matrica!$H$3),Matrica!$J$15,IF(AND(AA20=Matrica!$A$16,AB20=Matrica!$B$3),Matrica!$D$16,IF(AND(AA20=Matrica!$A$16,AB20=Matrica!$E$3),Matrica!$G$16,IF(AND(AA20=Matrica!$A$16,AB20=Matrica!$H$3),Matrica!$J$16,"")))))))))))))))))))))))))))))))))))))))</f>
        <v>2.84</v>
      </c>
      <c r="AA20" s="45" t="s">
        <v>11</v>
      </c>
      <c r="AB20" s="45">
        <v>3</v>
      </c>
      <c r="AC20" s="50">
        <v>2.83</v>
      </c>
      <c r="AD20" s="37" t="str">
        <f t="shared" si="5"/>
        <v>PAD</v>
      </c>
      <c r="AE20" s="37">
        <f t="shared" si="6"/>
        <v>-2.7491408934707926</v>
      </c>
      <c r="AF20" s="37">
        <f t="shared" si="7"/>
        <v>-0.11006289308176102</v>
      </c>
      <c r="AG20" s="47">
        <v>0</v>
      </c>
      <c r="AH20" s="53">
        <f>AC19/((P19-P20)/P20+1)</f>
        <v>3.0754166666666674</v>
      </c>
    </row>
    <row r="21" spans="1:34" ht="45.75" customHeight="1" x14ac:dyDescent="0.25">
      <c r="C21" s="51" t="s">
        <v>171</v>
      </c>
      <c r="D21" s="43" t="s">
        <v>144</v>
      </c>
      <c r="E21" s="39" t="s">
        <v>13</v>
      </c>
      <c r="F21" s="43" t="s">
        <v>137</v>
      </c>
      <c r="G21" s="38">
        <v>0.04</v>
      </c>
      <c r="H21" s="38">
        <v>0.05</v>
      </c>
      <c r="I21" s="38">
        <v>0.1</v>
      </c>
      <c r="J21" s="38">
        <v>13.42</v>
      </c>
      <c r="K21" s="38">
        <v>13.42</v>
      </c>
      <c r="L21" s="42">
        <f t="shared" si="0"/>
        <v>14.627799999999999</v>
      </c>
      <c r="M21" s="42">
        <f t="shared" si="9"/>
        <v>15.969799999999999</v>
      </c>
      <c r="N21" s="41">
        <v>2871.8</v>
      </c>
      <c r="O21" s="41">
        <f t="shared" si="1"/>
        <v>42008.116040000001</v>
      </c>
      <c r="P21" s="41">
        <f t="shared" si="2"/>
        <v>45862.071640000002</v>
      </c>
      <c r="Q21" s="41">
        <f t="shared" si="3"/>
        <v>14.910506696008662</v>
      </c>
      <c r="R21" s="41">
        <f t="shared" si="4"/>
        <v>16.278443090137898</v>
      </c>
      <c r="S21" s="41">
        <v>2.94</v>
      </c>
      <c r="T21" s="38" t="s">
        <v>10</v>
      </c>
      <c r="U21" s="38" t="s">
        <v>292</v>
      </c>
      <c r="V21" s="41">
        <v>3.21</v>
      </c>
      <c r="W21" s="38" t="s">
        <v>10</v>
      </c>
      <c r="X21" s="38" t="s">
        <v>291</v>
      </c>
      <c r="Y21" s="38">
        <f>IF(AND(AA21=Matrica!$A$4,AB21=Matrica!$B$3),Matrica!$B$4,IF(AND(AA21=Matrica!$A$4,AB21=Matrica!$E$3),Matrica!$E$4,IF(AND(AA21=Matrica!$A$4,AB21=Matrica!$H$3),Matrica!$H$4,IF(AND(AA21=Matrica!$A$5,AB21=Matrica!$B$3),Matrica!$B$5,IF(AND(AA21=Matrica!$A$5,AB21=Matrica!$E$3),Matrica!$E$5,IF(AND(AA21=Matrica!$A$5,AB21=Matrica!$H$3),Matrica!$H$5,IF(AND(AA21=Matrica!$A$6,AB21=Matrica!$B$3),Matrica!$B$6,IF(AND(AA21=Matrica!$A$6,AB21=Matrica!$E$3),Matrica!$E$6,IF(AND(AA21=Matrica!$A$6,AB21=Matrica!$H$3),Matrica!$H$6,IF(AND(AA21=Matrica!$A$7,AB21=Matrica!$B$3),Matrica!$B$7,IF(AND(AA21=Matrica!$A$7,AB21=Matrica!$E$3),Matrica!$E$7,IF(AND(AA21=Matrica!$A$7,AB21=Matrica!$H$3),Matrica!$H$7,IF(AND(AA21=Matrica!$A$8,AB21=Matrica!$B$3),Matrica!$B$8,IF(AND(AA21=Matrica!$A$8,AB21=Matrica!$E$3),Matrica!$E$8,IF(AND(AA21=Matrica!$A$8,AB21=Matrica!$H$3),Matrica!$H$8,IF(AND(AA21=Matrica!$A$9,AB21=Matrica!$B$3),Matrica!$B$9,IF(AND(AA21=Matrica!$A$9,AB21=Matrica!$E$3),Matrica!$E$9,IF(AND(AA21=Matrica!$A$9,AB21=Matrica!$H$3),Matrica!$H$9,IF(AND(AA21=Matrica!$A$10,AB21=Matrica!$B$3),Matrica!$B$10,IF(AND(AA21=Matrica!$A$10,AB21=Matrica!$E$3),Matrica!$E$10,IF(AND(AA21=Matrica!$A$10,AB21=Matrica!$H$3),Matrica!$H$10,IF(AND(AA21=Matrica!$A$11,AB21=Matrica!$B$3),Matrica!$B$11,IF(AND(AA21=Matrica!$A$11,AB21=Matrica!$E$3),Matrica!$E$11,IF(AND(AA21=Matrica!$A$11,AB21=Matrica!$H$3),Matrica!$H$11,IF(AND(AA21=Matrica!$A$12,AB21=Matrica!$B$3),Matrica!$B$12,IF(AND(AA21=Matrica!$A$12,AB21=Matrica!$E$3),Matrica!$E$12,IF(AND(AA21=Matrica!$A$12,AB21=Matrica!$H$3),Matrica!$H$12,IF(AND(AA21=Matrica!$A$13,AB21=Matrica!$B$3),Matrica!$B$13,IF(AND(AA21=Matrica!$A$13,AB21=Matrica!$E$3),Matrica!$E$13,IF(AND(AA21=Matrica!$A$13,AB21=Matrica!$H$3),Matrica!$H$13,IF(AND(AA21=Matrica!$A$14,AB21=Matrica!$B$3),Matrica!$B$14,IF(AND(AA21=Matrica!$A$14,AB21=Matrica!$E$3),Matrica!$E$14,IF(AND(AA21=Matrica!$A$14,AB21=Matrica!$H$3),Matrica!$H$14,IF(AND(AA21=Matrica!$A$15,AB21=Matrica!$B$3),Matrica!$B$15,IF(AND(AA21=Matrica!$A$15,AB21=Matrica!$E$3),Matrica!$E$15,IF(AND(AA21=Matrica!$A$15,AB21=Matrica!$H$3),Matrica!$H$15,IF(AND(AA21=Matrica!$A$16,AB21=Matrica!$B$3),Matrica!$B$16,IF(AND(AA21=Matrica!$A$16,AB21=Matrica!$E$3),Matrica!$E$16,IF(AND(AA21=Matrica!$A$16,AB21=Matrica!$H$3),Matrica!$H$16,"")))))))))))))))))))))))))))))))))))))))</f>
        <v>2.76</v>
      </c>
      <c r="Z21" s="38">
        <f>IF(AND(AA21=Matrica!$A$4,AB21=Matrica!$B$3),Matrica!$D$4,IF(AND(AA21=Matrica!$A$4,AB21=Matrica!$E$3),Matrica!$G$4,IF(AND(AA21=Matrica!$A$4,AB21=Matrica!$H$3),Matrica!$J$4,IF(AND(AA21=Matrica!$A$5,AB21=Matrica!$B$3),Matrica!$D$5,IF(AND(AA21=Matrica!$A$5,AB21=Matrica!$E$3),Matrica!$G$5,IF(AND(AA21=Matrica!$A$5,AB21=Matrica!$H$3),Matrica!$J$5,IF(AND(AA21=Matrica!$A$6,AB21=Matrica!$B$3),Matrica!$D$6,IF(AND(AA21=Matrica!$A$6,AB21=Matrica!$E$3),Matrica!$G$6,IF(AND(AA21=Matrica!$A$6,AB21=Matrica!$H$3),Matrica!$J$6,IF(AND(AA21=Matrica!$A$7,AB21=Matrica!$B$3),Matrica!$D$7,IF(AND(AA21=Matrica!$A$7,AB21=Matrica!$E$3),Matrica!$G$7,IF(AND(AA21=Matrica!$A$7,AB21=Matrica!$H$3),Matrica!$J$7,IF(AND(AA21=Matrica!$A$8,AB21=Matrica!$B$3),Matrica!$D$8,IF(AND(AA21=Matrica!$A$8,AB21=Matrica!$E$3),Matrica!$G$8,IF(AND(AA21=Matrica!$A$8,AB21=Matrica!$H$3),Matrica!$J$8,IF(AND(AA21=Matrica!$A$9,AB21=Matrica!$B$3),Matrica!$D$9,IF(AND(AA21=Matrica!$A$9,AB21=Matrica!$E$3),Matrica!$G$9,IF(AND(AA21=Matrica!$A$9,AB21=Matrica!$H$3),Matrica!$J$9,IF(AND(AA21=Matrica!$A$10,AB21=Matrica!$B$3),Matrica!$D$10,IF(AND(AA21=Matrica!$A$10,AB21=Matrica!$E$3),Matrica!$G$10,IF(AND(AA21=Matrica!$A$10,AB21=Matrica!$H$3),Matrica!$J$10,IF(AND(AA21=Matrica!$A$11,AB21=Matrica!$B$3),Matrica!$D$11,IF(AND(AA21=Matrica!$A$11,AB21=Matrica!$E$3),Matrica!$G$11,IF(AND(AA21=Matrica!$A$11,AB21=Matrica!$H$3),Matrica!$J$11,IF(AND(AA21=Matrica!$A$12,AB21=Matrica!$B$3),Matrica!$D$12,IF(AND(AA21=Matrica!$A$12,AB21=Matrica!$E$3),Matrica!$G$12,IF(AND(AA21=Matrica!$A$12,AB21=Matrica!$H$3),Matrica!$J$12,IF(AND(AA21=Matrica!$A$13,AB21=Matrica!$B$3),Matrica!$D$13,IF(AND(AA21=Matrica!$A$13,AB21=Matrica!$E$3),Matrica!$G$13,IF(AND(AA21=Matrica!$A$13,AB21=Matrica!$H$3),Matrica!$J$13,IF(AND(AA21=Matrica!$A$14,AB21=Matrica!$B$3),Matrica!$D$14,IF(AND(AA21=Matrica!$A$14,AB21=Matrica!$E$3),Matrica!$G$14,IF(AND(AA21=Matrica!$A$14,AB21=Matrica!$H$3),Matrica!$J$14,IF(AND(AA21=Matrica!$A$15,AB21=Matrica!$B$3),Matrica!$D$15,IF(AND(AA21=Matrica!$A$15,AB21=Matrica!$E$3),Matrica!$G$15,IF(AND(AA21=Matrica!$A$15,AB21=Matrica!$H$3),Matrica!$J$15,IF(AND(AA21=Matrica!$A$16,AB21=Matrica!$B$3),Matrica!$D$16,IF(AND(AA21=Matrica!$A$16,AB21=Matrica!$E$3),Matrica!$G$16,IF(AND(AA21=Matrica!$A$16,AB21=Matrica!$H$3),Matrica!$J$16,"")))))))))))))))))))))))))))))))))))))))</f>
        <v>2.84</v>
      </c>
      <c r="AA21" s="45" t="s">
        <v>11</v>
      </c>
      <c r="AB21" s="45">
        <v>3</v>
      </c>
      <c r="AC21" s="50">
        <v>2.84</v>
      </c>
      <c r="AD21" s="37" t="str">
        <f t="shared" si="5"/>
        <v>PAD</v>
      </c>
      <c r="AE21" s="37">
        <f t="shared" si="6"/>
        <v>-3.40136054421769</v>
      </c>
      <c r="AF21" s="37">
        <f t="shared" si="7"/>
        <v>-0.1152647975077882</v>
      </c>
      <c r="AG21" s="47">
        <v>0</v>
      </c>
      <c r="AH21" s="53">
        <f>AC20/((P20-P21)/P21+1)</f>
        <v>2.8539830508474577</v>
      </c>
    </row>
    <row r="22" spans="1:34" ht="45" customHeight="1" x14ac:dyDescent="0.25">
      <c r="C22" s="51" t="s">
        <v>167</v>
      </c>
      <c r="D22" s="43" t="s">
        <v>144</v>
      </c>
      <c r="E22" s="39" t="s">
        <v>10</v>
      </c>
      <c r="F22" s="43" t="s">
        <v>137</v>
      </c>
      <c r="G22" s="38">
        <v>0.04</v>
      </c>
      <c r="H22" s="38">
        <v>0.05</v>
      </c>
      <c r="I22" s="38">
        <v>0.1</v>
      </c>
      <c r="J22" s="38">
        <v>17.32</v>
      </c>
      <c r="K22" s="38">
        <v>17.32</v>
      </c>
      <c r="L22" s="42">
        <f t="shared" si="0"/>
        <v>18.878799999999998</v>
      </c>
      <c r="M22" s="42">
        <f t="shared" si="9"/>
        <v>20.610799999999998</v>
      </c>
      <c r="N22" s="41">
        <v>2871.8</v>
      </c>
      <c r="O22" s="41">
        <f t="shared" si="1"/>
        <v>54216.137839999996</v>
      </c>
      <c r="P22" s="41">
        <f t="shared" si="2"/>
        <v>59190.095439999997</v>
      </c>
      <c r="Q22" s="41">
        <f t="shared" si="3"/>
        <v>19.243664379647541</v>
      </c>
      <c r="R22" s="41">
        <f t="shared" si="4"/>
        <v>21.00913817594548</v>
      </c>
      <c r="S22" s="41">
        <v>3.79</v>
      </c>
      <c r="T22" s="38" t="s">
        <v>9</v>
      </c>
      <c r="U22" s="38" t="s">
        <v>291</v>
      </c>
      <c r="V22" s="41">
        <v>4.1399999999999997</v>
      </c>
      <c r="W22" s="38" t="s">
        <v>8</v>
      </c>
      <c r="X22" s="38" t="s">
        <v>291</v>
      </c>
      <c r="Y22" s="38">
        <f>IF(AND(AA22=Matrica!$A$4,AB22=Matrica!$B$3),Matrica!$B$4,IF(AND(AA22=Matrica!$A$4,AB22=Matrica!$E$3),Matrica!$E$4,IF(AND(AA22=Matrica!$A$4,AB22=Matrica!$H$3),Matrica!$H$4,IF(AND(AA22=Matrica!$A$5,AB22=Matrica!$B$3),Matrica!$B$5,IF(AND(AA22=Matrica!$A$5,AB22=Matrica!$E$3),Matrica!$E$5,IF(AND(AA22=Matrica!$A$5,AB22=Matrica!$H$3),Matrica!$H$5,IF(AND(AA22=Matrica!$A$6,AB22=Matrica!$B$3),Matrica!$B$6,IF(AND(AA22=Matrica!$A$6,AB22=Matrica!$E$3),Matrica!$E$6,IF(AND(AA22=Matrica!$A$6,AB22=Matrica!$H$3),Matrica!$H$6,IF(AND(AA22=Matrica!$A$7,AB22=Matrica!$B$3),Matrica!$B$7,IF(AND(AA22=Matrica!$A$7,AB22=Matrica!$E$3),Matrica!$E$7,IF(AND(AA22=Matrica!$A$7,AB22=Matrica!$H$3),Matrica!$H$7,IF(AND(AA22=Matrica!$A$8,AB22=Matrica!$B$3),Matrica!$B$8,IF(AND(AA22=Matrica!$A$8,AB22=Matrica!$E$3),Matrica!$E$8,IF(AND(AA22=Matrica!$A$8,AB22=Matrica!$H$3),Matrica!$H$8,IF(AND(AA22=Matrica!$A$9,AB22=Matrica!$B$3),Matrica!$B$9,IF(AND(AA22=Matrica!$A$9,AB22=Matrica!$E$3),Matrica!$E$9,IF(AND(AA22=Matrica!$A$9,AB22=Matrica!$H$3),Matrica!$H$9,IF(AND(AA22=Matrica!$A$10,AB22=Matrica!$B$3),Matrica!$B$10,IF(AND(AA22=Matrica!$A$10,AB22=Matrica!$E$3),Matrica!$E$10,IF(AND(AA22=Matrica!$A$10,AB22=Matrica!$H$3),Matrica!$H$10,IF(AND(AA22=Matrica!$A$11,AB22=Matrica!$B$3),Matrica!$B$11,IF(AND(AA22=Matrica!$A$11,AB22=Matrica!$E$3),Matrica!$E$11,IF(AND(AA22=Matrica!$A$11,AB22=Matrica!$H$3),Matrica!$H$11,IF(AND(AA22=Matrica!$A$12,AB22=Matrica!$B$3),Matrica!$B$12,IF(AND(AA22=Matrica!$A$12,AB22=Matrica!$E$3),Matrica!$E$12,IF(AND(AA22=Matrica!$A$12,AB22=Matrica!$H$3),Matrica!$H$12,IF(AND(AA22=Matrica!$A$13,AB22=Matrica!$B$3),Matrica!$B$13,IF(AND(AA22=Matrica!$A$13,AB22=Matrica!$E$3),Matrica!$E$13,IF(AND(AA22=Matrica!$A$13,AB22=Matrica!$H$3),Matrica!$H$13,IF(AND(AA22=Matrica!$A$14,AB22=Matrica!$B$3),Matrica!$B$14,IF(AND(AA22=Matrica!$A$14,AB22=Matrica!$E$3),Matrica!$E$14,IF(AND(AA22=Matrica!$A$14,AB22=Matrica!$H$3),Matrica!$H$14,IF(AND(AA22=Matrica!$A$15,AB22=Matrica!$B$3),Matrica!$B$15,IF(AND(AA22=Matrica!$A$15,AB22=Matrica!$E$3),Matrica!$E$15,IF(AND(AA22=Matrica!$A$15,AB22=Matrica!$H$3),Matrica!$H$15,IF(AND(AA22=Matrica!$A$16,AB22=Matrica!$B$3),Matrica!$B$16,IF(AND(AA22=Matrica!$A$16,AB22=Matrica!$E$3),Matrica!$E$16,IF(AND(AA22=Matrica!$A$16,AB22=Matrica!$H$3),Matrica!$H$16,"")))))))))))))))))))))))))))))))))))))))</f>
        <v>4.13</v>
      </c>
      <c r="Z22" s="38">
        <f>IF(AND(AA22=Matrica!$A$4,AB22=Matrica!$B$3),Matrica!$D$4,IF(AND(AA22=Matrica!$A$4,AB22=Matrica!$E$3),Matrica!$G$4,IF(AND(AA22=Matrica!$A$4,AB22=Matrica!$H$3),Matrica!$J$4,IF(AND(AA22=Matrica!$A$5,AB22=Matrica!$B$3),Matrica!$D$5,IF(AND(AA22=Matrica!$A$5,AB22=Matrica!$E$3),Matrica!$G$5,IF(AND(AA22=Matrica!$A$5,AB22=Matrica!$H$3),Matrica!$J$5,IF(AND(AA22=Matrica!$A$6,AB22=Matrica!$B$3),Matrica!$D$6,IF(AND(AA22=Matrica!$A$6,AB22=Matrica!$E$3),Matrica!$G$6,IF(AND(AA22=Matrica!$A$6,AB22=Matrica!$H$3),Matrica!$J$6,IF(AND(AA22=Matrica!$A$7,AB22=Matrica!$B$3),Matrica!$D$7,IF(AND(AA22=Matrica!$A$7,AB22=Matrica!$E$3),Matrica!$G$7,IF(AND(AA22=Matrica!$A$7,AB22=Matrica!$H$3),Matrica!$J$7,IF(AND(AA22=Matrica!$A$8,AB22=Matrica!$B$3),Matrica!$D$8,IF(AND(AA22=Matrica!$A$8,AB22=Matrica!$E$3),Matrica!$G$8,IF(AND(AA22=Matrica!$A$8,AB22=Matrica!$H$3),Matrica!$J$8,IF(AND(AA22=Matrica!$A$9,AB22=Matrica!$B$3),Matrica!$D$9,IF(AND(AA22=Matrica!$A$9,AB22=Matrica!$E$3),Matrica!$G$9,IF(AND(AA22=Matrica!$A$9,AB22=Matrica!$H$3),Matrica!$J$9,IF(AND(AA22=Matrica!$A$10,AB22=Matrica!$B$3),Matrica!$D$10,IF(AND(AA22=Matrica!$A$10,AB22=Matrica!$E$3),Matrica!$G$10,IF(AND(AA22=Matrica!$A$10,AB22=Matrica!$H$3),Matrica!$J$10,IF(AND(AA22=Matrica!$A$11,AB22=Matrica!$B$3),Matrica!$D$11,IF(AND(AA22=Matrica!$A$11,AB22=Matrica!$E$3),Matrica!$G$11,IF(AND(AA22=Matrica!$A$11,AB22=Matrica!$H$3),Matrica!$J$11,IF(AND(AA22=Matrica!$A$12,AB22=Matrica!$B$3),Matrica!$D$12,IF(AND(AA22=Matrica!$A$12,AB22=Matrica!$E$3),Matrica!$G$12,IF(AND(AA22=Matrica!$A$12,AB22=Matrica!$H$3),Matrica!$J$12,IF(AND(AA22=Matrica!$A$13,AB22=Matrica!$B$3),Matrica!$D$13,IF(AND(AA22=Matrica!$A$13,AB22=Matrica!$E$3),Matrica!$G$13,IF(AND(AA22=Matrica!$A$13,AB22=Matrica!$H$3),Matrica!$J$13,IF(AND(AA22=Matrica!$A$14,AB22=Matrica!$B$3),Matrica!$D$14,IF(AND(AA22=Matrica!$A$14,AB22=Matrica!$E$3),Matrica!$G$14,IF(AND(AA22=Matrica!$A$14,AB22=Matrica!$H$3),Matrica!$J$14,IF(AND(AA22=Matrica!$A$15,AB22=Matrica!$B$3),Matrica!$D$15,IF(AND(AA22=Matrica!$A$15,AB22=Matrica!$E$3),Matrica!$G$15,IF(AND(AA22=Matrica!$A$15,AB22=Matrica!$H$3),Matrica!$J$15,IF(AND(AA22=Matrica!$A$16,AB22=Matrica!$B$3),Matrica!$D$16,IF(AND(AA22=Matrica!$A$16,AB22=Matrica!$E$3),Matrica!$G$16,IF(AND(AA22=Matrica!$A$16,AB22=Matrica!$H$3),Matrica!$J$16,"")))))))))))))))))))))))))))))))))))))))</f>
        <v>4.41</v>
      </c>
      <c r="AA22" s="45" t="s">
        <v>8</v>
      </c>
      <c r="AB22" s="45">
        <v>2</v>
      </c>
      <c r="AC22" s="50">
        <v>4.1500000000000004</v>
      </c>
      <c r="AD22" s="37" t="str">
        <f t="shared" si="5"/>
        <v>ISTI</v>
      </c>
      <c r="AE22" s="37">
        <f t="shared" si="6"/>
        <v>9.4986807387862893</v>
      </c>
      <c r="AF22" s="37">
        <f t="shared" si="7"/>
        <v>2.415458937198231E-3</v>
      </c>
      <c r="AG22" s="47">
        <v>11.7</v>
      </c>
      <c r="AH22" s="53">
        <f>AC21/((P21-P22)/P22+1)</f>
        <v>3.6653353204172876</v>
      </c>
    </row>
    <row r="23" spans="1:34" ht="49.5" customHeight="1" x14ac:dyDescent="0.25">
      <c r="C23" s="51" t="s">
        <v>169</v>
      </c>
      <c r="D23" s="43" t="s">
        <v>143</v>
      </c>
      <c r="E23" s="39" t="s">
        <v>11</v>
      </c>
      <c r="F23" s="43" t="s">
        <v>137</v>
      </c>
      <c r="G23" s="38">
        <v>0.04</v>
      </c>
      <c r="H23" s="38">
        <v>0.03</v>
      </c>
      <c r="I23" s="38">
        <v>0.1</v>
      </c>
      <c r="J23" s="38">
        <v>14.88</v>
      </c>
      <c r="K23" s="38">
        <v>14.88</v>
      </c>
      <c r="L23" s="42">
        <f t="shared" si="0"/>
        <v>15.921600000000002</v>
      </c>
      <c r="M23" s="42">
        <f t="shared" si="9"/>
        <v>17.409600000000001</v>
      </c>
      <c r="N23" s="41">
        <v>2871.8</v>
      </c>
      <c r="O23" s="41">
        <f t="shared" si="1"/>
        <v>45723.650880000008</v>
      </c>
      <c r="P23" s="41">
        <f t="shared" si="2"/>
        <v>49996.889280000003</v>
      </c>
      <c r="Q23" s="41">
        <f t="shared" si="3"/>
        <v>16.229311544536536</v>
      </c>
      <c r="R23" s="41">
        <f t="shared" si="4"/>
        <v>17.746069632810975</v>
      </c>
      <c r="S23" s="41">
        <v>3.2</v>
      </c>
      <c r="T23" s="38" t="s">
        <v>10</v>
      </c>
      <c r="U23" s="38" t="s">
        <v>291</v>
      </c>
      <c r="V23" s="41">
        <v>3.5</v>
      </c>
      <c r="W23" s="38" t="s">
        <v>9</v>
      </c>
      <c r="X23" s="38" t="s">
        <v>292</v>
      </c>
      <c r="Y23" s="38">
        <f>IF(AND(AA23=Matrica!$A$4,AB23=Matrica!$B$3),Matrica!$B$4,IF(AND(AA23=Matrica!$A$4,AB23=Matrica!$E$3),Matrica!$E$4,IF(AND(AA23=Matrica!$A$4,AB23=Matrica!$H$3),Matrica!$H$4,IF(AND(AA23=Matrica!$A$5,AB23=Matrica!$B$3),Matrica!$B$5,IF(AND(AA23=Matrica!$A$5,AB23=Matrica!$E$3),Matrica!$E$5,IF(AND(AA23=Matrica!$A$5,AB23=Matrica!$H$3),Matrica!$H$5,IF(AND(AA23=Matrica!$A$6,AB23=Matrica!$B$3),Matrica!$B$6,IF(AND(AA23=Matrica!$A$6,AB23=Matrica!$E$3),Matrica!$E$6,IF(AND(AA23=Matrica!$A$6,AB23=Matrica!$H$3),Matrica!$H$6,IF(AND(AA23=Matrica!$A$7,AB23=Matrica!$B$3),Matrica!$B$7,IF(AND(AA23=Matrica!$A$7,AB23=Matrica!$E$3),Matrica!$E$7,IF(AND(AA23=Matrica!$A$7,AB23=Matrica!$H$3),Matrica!$H$7,IF(AND(AA23=Matrica!$A$8,AB23=Matrica!$B$3),Matrica!$B$8,IF(AND(AA23=Matrica!$A$8,AB23=Matrica!$E$3),Matrica!$E$8,IF(AND(AA23=Matrica!$A$8,AB23=Matrica!$H$3),Matrica!$H$8,IF(AND(AA23=Matrica!$A$9,AB23=Matrica!$B$3),Matrica!$B$9,IF(AND(AA23=Matrica!$A$9,AB23=Matrica!$E$3),Matrica!$E$9,IF(AND(AA23=Matrica!$A$9,AB23=Matrica!$H$3),Matrica!$H$9,IF(AND(AA23=Matrica!$A$10,AB23=Matrica!$B$3),Matrica!$B$10,IF(AND(AA23=Matrica!$A$10,AB23=Matrica!$E$3),Matrica!$E$10,IF(AND(AA23=Matrica!$A$10,AB23=Matrica!$H$3),Matrica!$H$10,IF(AND(AA23=Matrica!$A$11,AB23=Matrica!$B$3),Matrica!$B$11,IF(AND(AA23=Matrica!$A$11,AB23=Matrica!$E$3),Matrica!$E$11,IF(AND(AA23=Matrica!$A$11,AB23=Matrica!$H$3),Matrica!$H$11,IF(AND(AA23=Matrica!$A$12,AB23=Matrica!$B$3),Matrica!$B$12,IF(AND(AA23=Matrica!$A$12,AB23=Matrica!$E$3),Matrica!$E$12,IF(AND(AA23=Matrica!$A$12,AB23=Matrica!$H$3),Matrica!$H$12,IF(AND(AA23=Matrica!$A$13,AB23=Matrica!$B$3),Matrica!$B$13,IF(AND(AA23=Matrica!$A$13,AB23=Matrica!$E$3),Matrica!$E$13,IF(AND(AA23=Matrica!$A$13,AB23=Matrica!$H$3),Matrica!$H$13,IF(AND(AA23=Matrica!$A$14,AB23=Matrica!$B$3),Matrica!$B$14,IF(AND(AA23=Matrica!$A$14,AB23=Matrica!$E$3),Matrica!$E$14,IF(AND(AA23=Matrica!$A$14,AB23=Matrica!$H$3),Matrica!$H$14,IF(AND(AA23=Matrica!$A$15,AB23=Matrica!$B$3),Matrica!$B$15,IF(AND(AA23=Matrica!$A$15,AB23=Matrica!$E$3),Matrica!$E$15,IF(AND(AA23=Matrica!$A$15,AB23=Matrica!$H$3),Matrica!$H$15,IF(AND(AA23=Matrica!$A$16,AB23=Matrica!$B$3),Matrica!$B$16,IF(AND(AA23=Matrica!$A$16,AB23=Matrica!$E$3),Matrica!$E$16,IF(AND(AA23=Matrica!$A$16,AB23=Matrica!$H$3),Matrica!$H$16,"")))))))))))))))))))))))))))))))))))))))</f>
        <v>3.34</v>
      </c>
      <c r="Z23" s="38">
        <f>IF(AND(AA23=Matrica!$A$4,AB23=Matrica!$B$3),Matrica!$D$4,IF(AND(AA23=Matrica!$A$4,AB23=Matrica!$E$3),Matrica!$G$4,IF(AND(AA23=Matrica!$A$4,AB23=Matrica!$H$3),Matrica!$J$4,IF(AND(AA23=Matrica!$A$5,AB23=Matrica!$B$3),Matrica!$D$5,IF(AND(AA23=Matrica!$A$5,AB23=Matrica!$E$3),Matrica!$G$5,IF(AND(AA23=Matrica!$A$5,AB23=Matrica!$H$3),Matrica!$J$5,IF(AND(AA23=Matrica!$A$6,AB23=Matrica!$B$3),Matrica!$D$6,IF(AND(AA23=Matrica!$A$6,AB23=Matrica!$E$3),Matrica!$G$6,IF(AND(AA23=Matrica!$A$6,AB23=Matrica!$H$3),Matrica!$J$6,IF(AND(AA23=Matrica!$A$7,AB23=Matrica!$B$3),Matrica!$D$7,IF(AND(AA23=Matrica!$A$7,AB23=Matrica!$E$3),Matrica!$G$7,IF(AND(AA23=Matrica!$A$7,AB23=Matrica!$H$3),Matrica!$J$7,IF(AND(AA23=Matrica!$A$8,AB23=Matrica!$B$3),Matrica!$D$8,IF(AND(AA23=Matrica!$A$8,AB23=Matrica!$E$3),Matrica!$G$8,IF(AND(AA23=Matrica!$A$8,AB23=Matrica!$H$3),Matrica!$J$8,IF(AND(AA23=Matrica!$A$9,AB23=Matrica!$B$3),Matrica!$D$9,IF(AND(AA23=Matrica!$A$9,AB23=Matrica!$E$3),Matrica!$G$9,IF(AND(AA23=Matrica!$A$9,AB23=Matrica!$H$3),Matrica!$J$9,IF(AND(AA23=Matrica!$A$10,AB23=Matrica!$B$3),Matrica!$D$10,IF(AND(AA23=Matrica!$A$10,AB23=Matrica!$E$3),Matrica!$G$10,IF(AND(AA23=Matrica!$A$10,AB23=Matrica!$H$3),Matrica!$J$10,IF(AND(AA23=Matrica!$A$11,AB23=Matrica!$B$3),Matrica!$D$11,IF(AND(AA23=Matrica!$A$11,AB23=Matrica!$E$3),Matrica!$G$11,IF(AND(AA23=Matrica!$A$11,AB23=Matrica!$H$3),Matrica!$J$11,IF(AND(AA23=Matrica!$A$12,AB23=Matrica!$B$3),Matrica!$D$12,IF(AND(AA23=Matrica!$A$12,AB23=Matrica!$E$3),Matrica!$G$12,IF(AND(AA23=Matrica!$A$12,AB23=Matrica!$H$3),Matrica!$J$12,IF(AND(AA23=Matrica!$A$13,AB23=Matrica!$B$3),Matrica!$D$13,IF(AND(AA23=Matrica!$A$13,AB23=Matrica!$E$3),Matrica!$G$13,IF(AND(AA23=Matrica!$A$13,AB23=Matrica!$H$3),Matrica!$J$13,IF(AND(AA23=Matrica!$A$14,AB23=Matrica!$B$3),Matrica!$D$14,IF(AND(AA23=Matrica!$A$14,AB23=Matrica!$E$3),Matrica!$G$14,IF(AND(AA23=Matrica!$A$14,AB23=Matrica!$H$3),Matrica!$J$14,IF(AND(AA23=Matrica!$A$15,AB23=Matrica!$B$3),Matrica!$D$15,IF(AND(AA23=Matrica!$A$15,AB23=Matrica!$E$3),Matrica!$G$15,IF(AND(AA23=Matrica!$A$15,AB23=Matrica!$H$3),Matrica!$J$15,IF(AND(AA23=Matrica!$A$16,AB23=Matrica!$B$3),Matrica!$D$16,IF(AND(AA23=Matrica!$A$16,AB23=Matrica!$E$3),Matrica!$G$16,IF(AND(AA23=Matrica!$A$16,AB23=Matrica!$H$3),Matrica!$J$16,"")))))))))))))))))))))))))))))))))))))))</f>
        <v>3.45</v>
      </c>
      <c r="AA23" s="45" t="s">
        <v>10</v>
      </c>
      <c r="AB23" s="45">
        <v>3</v>
      </c>
      <c r="AC23" s="50">
        <v>3.39</v>
      </c>
      <c r="AD23" s="37" t="str">
        <f t="shared" si="5"/>
        <v>ISTI</v>
      </c>
      <c r="AE23" s="37">
        <f t="shared" si="6"/>
        <v>5.9374999999999982</v>
      </c>
      <c r="AF23" s="37">
        <f t="shared" si="7"/>
        <v>-3.1428571428571396E-2</v>
      </c>
      <c r="AG23" s="47">
        <v>0.45</v>
      </c>
    </row>
    <row r="24" spans="1:34" ht="45" customHeight="1" x14ac:dyDescent="0.25">
      <c r="C24" s="51" t="s">
        <v>172</v>
      </c>
      <c r="D24" s="43" t="s">
        <v>145</v>
      </c>
      <c r="E24" s="39" t="s">
        <v>10</v>
      </c>
      <c r="F24" s="43" t="s">
        <v>137</v>
      </c>
      <c r="G24" s="38">
        <v>0.04</v>
      </c>
      <c r="H24" s="38">
        <v>0.04</v>
      </c>
      <c r="I24" s="38">
        <v>0.1</v>
      </c>
      <c r="J24" s="38">
        <v>17.32</v>
      </c>
      <c r="K24" s="38">
        <v>17.32</v>
      </c>
      <c r="L24" s="42">
        <f t="shared" si="0"/>
        <v>18.705599999999997</v>
      </c>
      <c r="M24" s="42">
        <f t="shared" si="9"/>
        <v>20.437599999999996</v>
      </c>
      <c r="N24" s="41">
        <v>2871.8</v>
      </c>
      <c r="O24" s="41">
        <f t="shared" si="1"/>
        <v>53718.742079999996</v>
      </c>
      <c r="P24" s="41">
        <f t="shared" si="2"/>
        <v>58692.699679999991</v>
      </c>
      <c r="Q24" s="41">
        <f t="shared" si="3"/>
        <v>19.067117000017745</v>
      </c>
      <c r="R24" s="41">
        <f t="shared" si="4"/>
        <v>20.832590796315685</v>
      </c>
      <c r="S24" s="41">
        <v>3.76</v>
      </c>
      <c r="T24" s="38" t="s">
        <v>9</v>
      </c>
      <c r="U24" s="38" t="s">
        <v>291</v>
      </c>
      <c r="V24" s="41">
        <v>4.1100000000000003</v>
      </c>
      <c r="W24" s="38" t="s">
        <v>8</v>
      </c>
      <c r="X24" s="38" t="s">
        <v>292</v>
      </c>
      <c r="Y24" s="38">
        <f>IF(AND(AA24=Matrica!$A$4,AB24=Matrica!$B$3),Matrica!$B$4,IF(AND(AA24=Matrica!$A$4,AB24=Matrica!$E$3),Matrica!$E$4,IF(AND(AA24=Matrica!$A$4,AB24=Matrica!$H$3),Matrica!$H$4,IF(AND(AA24=Matrica!$A$5,AB24=Matrica!$B$3),Matrica!$B$5,IF(AND(AA24=Matrica!$A$5,AB24=Matrica!$E$3),Matrica!$E$5,IF(AND(AA24=Matrica!$A$5,AB24=Matrica!$H$3),Matrica!$H$5,IF(AND(AA24=Matrica!$A$6,AB24=Matrica!$B$3),Matrica!$B$6,IF(AND(AA24=Matrica!$A$6,AB24=Matrica!$E$3),Matrica!$E$6,IF(AND(AA24=Matrica!$A$6,AB24=Matrica!$H$3),Matrica!$H$6,IF(AND(AA24=Matrica!$A$7,AB24=Matrica!$B$3),Matrica!$B$7,IF(AND(AA24=Matrica!$A$7,AB24=Matrica!$E$3),Matrica!$E$7,IF(AND(AA24=Matrica!$A$7,AB24=Matrica!$H$3),Matrica!$H$7,IF(AND(AA24=Matrica!$A$8,AB24=Matrica!$B$3),Matrica!$B$8,IF(AND(AA24=Matrica!$A$8,AB24=Matrica!$E$3),Matrica!$E$8,IF(AND(AA24=Matrica!$A$8,AB24=Matrica!$H$3),Matrica!$H$8,IF(AND(AA24=Matrica!$A$9,AB24=Matrica!$B$3),Matrica!$B$9,IF(AND(AA24=Matrica!$A$9,AB24=Matrica!$E$3),Matrica!$E$9,IF(AND(AA24=Matrica!$A$9,AB24=Matrica!$H$3),Matrica!$H$9,IF(AND(AA24=Matrica!$A$10,AB24=Matrica!$B$3),Matrica!$B$10,IF(AND(AA24=Matrica!$A$10,AB24=Matrica!$E$3),Matrica!$E$10,IF(AND(AA24=Matrica!$A$10,AB24=Matrica!$H$3),Matrica!$H$10,IF(AND(AA24=Matrica!$A$11,AB24=Matrica!$B$3),Matrica!$B$11,IF(AND(AA24=Matrica!$A$11,AB24=Matrica!$E$3),Matrica!$E$11,IF(AND(AA24=Matrica!$A$11,AB24=Matrica!$H$3),Matrica!$H$11,IF(AND(AA24=Matrica!$A$12,AB24=Matrica!$B$3),Matrica!$B$12,IF(AND(AA24=Matrica!$A$12,AB24=Matrica!$E$3),Matrica!$E$12,IF(AND(AA24=Matrica!$A$12,AB24=Matrica!$H$3),Matrica!$H$12,IF(AND(AA24=Matrica!$A$13,AB24=Matrica!$B$3),Matrica!$B$13,IF(AND(AA24=Matrica!$A$13,AB24=Matrica!$E$3),Matrica!$E$13,IF(AND(AA24=Matrica!$A$13,AB24=Matrica!$H$3),Matrica!$H$13,IF(AND(AA24=Matrica!$A$14,AB24=Matrica!$B$3),Matrica!$B$14,IF(AND(AA24=Matrica!$A$14,AB24=Matrica!$E$3),Matrica!$E$14,IF(AND(AA24=Matrica!$A$14,AB24=Matrica!$H$3),Matrica!$H$14,IF(AND(AA24=Matrica!$A$15,AB24=Matrica!$B$3),Matrica!$B$15,IF(AND(AA24=Matrica!$A$15,AB24=Matrica!$E$3),Matrica!$E$15,IF(AND(AA24=Matrica!$A$15,AB24=Matrica!$H$3),Matrica!$H$15,IF(AND(AA24=Matrica!$A$16,AB24=Matrica!$B$3),Matrica!$B$16,IF(AND(AA24=Matrica!$A$16,AB24=Matrica!$E$3),Matrica!$E$16,IF(AND(AA24=Matrica!$A$16,AB24=Matrica!$H$3),Matrica!$H$16,"")))))))))))))))))))))))))))))))))))))))</f>
        <v>4.13</v>
      </c>
      <c r="Z24" s="38">
        <f>IF(AND(AA24=Matrica!$A$4,AB24=Matrica!$B$3),Matrica!$D$4,IF(AND(AA24=Matrica!$A$4,AB24=Matrica!$E$3),Matrica!$G$4,IF(AND(AA24=Matrica!$A$4,AB24=Matrica!$H$3),Matrica!$J$4,IF(AND(AA24=Matrica!$A$5,AB24=Matrica!$B$3),Matrica!$D$5,IF(AND(AA24=Matrica!$A$5,AB24=Matrica!$E$3),Matrica!$G$5,IF(AND(AA24=Matrica!$A$5,AB24=Matrica!$H$3),Matrica!$J$5,IF(AND(AA24=Matrica!$A$6,AB24=Matrica!$B$3),Matrica!$D$6,IF(AND(AA24=Matrica!$A$6,AB24=Matrica!$E$3),Matrica!$G$6,IF(AND(AA24=Matrica!$A$6,AB24=Matrica!$H$3),Matrica!$J$6,IF(AND(AA24=Matrica!$A$7,AB24=Matrica!$B$3),Matrica!$D$7,IF(AND(AA24=Matrica!$A$7,AB24=Matrica!$E$3),Matrica!$G$7,IF(AND(AA24=Matrica!$A$7,AB24=Matrica!$H$3),Matrica!$J$7,IF(AND(AA24=Matrica!$A$8,AB24=Matrica!$B$3),Matrica!$D$8,IF(AND(AA24=Matrica!$A$8,AB24=Matrica!$E$3),Matrica!$G$8,IF(AND(AA24=Matrica!$A$8,AB24=Matrica!$H$3),Matrica!$J$8,IF(AND(AA24=Matrica!$A$9,AB24=Matrica!$B$3),Matrica!$D$9,IF(AND(AA24=Matrica!$A$9,AB24=Matrica!$E$3),Matrica!$G$9,IF(AND(AA24=Matrica!$A$9,AB24=Matrica!$H$3),Matrica!$J$9,IF(AND(AA24=Matrica!$A$10,AB24=Matrica!$B$3),Matrica!$D$10,IF(AND(AA24=Matrica!$A$10,AB24=Matrica!$E$3),Matrica!$G$10,IF(AND(AA24=Matrica!$A$10,AB24=Matrica!$H$3),Matrica!$J$10,IF(AND(AA24=Matrica!$A$11,AB24=Matrica!$B$3),Matrica!$D$11,IF(AND(AA24=Matrica!$A$11,AB24=Matrica!$E$3),Matrica!$G$11,IF(AND(AA24=Matrica!$A$11,AB24=Matrica!$H$3),Matrica!$J$11,IF(AND(AA24=Matrica!$A$12,AB24=Matrica!$B$3),Matrica!$D$12,IF(AND(AA24=Matrica!$A$12,AB24=Matrica!$E$3),Matrica!$G$12,IF(AND(AA24=Matrica!$A$12,AB24=Matrica!$H$3),Matrica!$J$12,IF(AND(AA24=Matrica!$A$13,AB24=Matrica!$B$3),Matrica!$D$13,IF(AND(AA24=Matrica!$A$13,AB24=Matrica!$E$3),Matrica!$G$13,IF(AND(AA24=Matrica!$A$13,AB24=Matrica!$H$3),Matrica!$J$13,IF(AND(AA24=Matrica!$A$14,AB24=Matrica!$B$3),Matrica!$D$14,IF(AND(AA24=Matrica!$A$14,AB24=Matrica!$E$3),Matrica!$G$14,IF(AND(AA24=Matrica!$A$14,AB24=Matrica!$H$3),Matrica!$J$14,IF(AND(AA24=Matrica!$A$15,AB24=Matrica!$B$3),Matrica!$D$15,IF(AND(AA24=Matrica!$A$15,AB24=Matrica!$E$3),Matrica!$G$15,IF(AND(AA24=Matrica!$A$15,AB24=Matrica!$H$3),Matrica!$J$15,IF(AND(AA24=Matrica!$A$16,AB24=Matrica!$B$3),Matrica!$D$16,IF(AND(AA24=Matrica!$A$16,AB24=Matrica!$E$3),Matrica!$G$16,IF(AND(AA24=Matrica!$A$16,AB24=Matrica!$H$3),Matrica!$J$16,"")))))))))))))))))))))))))))))))))))))))</f>
        <v>4.41</v>
      </c>
      <c r="AA24" s="45" t="s">
        <v>8</v>
      </c>
      <c r="AB24" s="45">
        <v>2</v>
      </c>
      <c r="AC24" s="50">
        <v>4.09</v>
      </c>
      <c r="AD24" s="37" t="str">
        <f t="shared" si="5"/>
        <v>RAST</v>
      </c>
      <c r="AE24" s="37">
        <f t="shared" si="6"/>
        <v>8.7765957446808542</v>
      </c>
      <c r="AF24" s="37">
        <f t="shared" si="7"/>
        <v>-4.8661800486619125E-3</v>
      </c>
      <c r="AG24" s="47">
        <v>26.2</v>
      </c>
    </row>
    <row r="25" spans="1:34" ht="45" customHeight="1" x14ac:dyDescent="0.25">
      <c r="C25" s="51" t="s">
        <v>299</v>
      </c>
      <c r="D25" s="43" t="s">
        <v>144</v>
      </c>
      <c r="E25" s="39" t="s">
        <v>11</v>
      </c>
      <c r="F25" s="43" t="s">
        <v>137</v>
      </c>
      <c r="G25" s="38">
        <v>0.04</v>
      </c>
      <c r="H25" s="38">
        <v>0.05</v>
      </c>
      <c r="I25" s="38">
        <v>0.1</v>
      </c>
      <c r="J25" s="38">
        <v>14.88</v>
      </c>
      <c r="K25" s="38">
        <v>14.88</v>
      </c>
      <c r="L25" s="42">
        <f t="shared" si="0"/>
        <v>16.219200000000001</v>
      </c>
      <c r="M25" s="42">
        <f t="shared" si="9"/>
        <v>17.7072</v>
      </c>
      <c r="N25" s="41">
        <v>2871.8</v>
      </c>
      <c r="O25" s="41">
        <f t="shared" si="1"/>
        <v>46578.298560000003</v>
      </c>
      <c r="P25" s="41">
        <f t="shared" si="2"/>
        <v>50851.536960000005</v>
      </c>
      <c r="Q25" s="41">
        <f t="shared" si="3"/>
        <v>16.532663162191422</v>
      </c>
      <c r="R25" s="41">
        <f t="shared" si="4"/>
        <v>18.049421250465866</v>
      </c>
      <c r="S25" s="41">
        <v>3.26</v>
      </c>
      <c r="T25" s="38" t="s">
        <v>10</v>
      </c>
      <c r="U25" s="38" t="s">
        <v>291</v>
      </c>
      <c r="V25" s="41">
        <v>3.56</v>
      </c>
      <c r="W25" s="38" t="s">
        <v>9</v>
      </c>
      <c r="X25" s="38" t="s">
        <v>292</v>
      </c>
      <c r="Y25" s="38">
        <f>IF(AND(AA25=Matrica!$A$4,AB25=Matrica!$B$3),Matrica!$B$4,IF(AND(AA25=Matrica!$A$4,AB25=Matrica!$E$3),Matrica!$E$4,IF(AND(AA25=Matrica!$A$4,AB25=Matrica!$H$3),Matrica!$H$4,IF(AND(AA25=Matrica!$A$5,AB25=Matrica!$B$3),Matrica!$B$5,IF(AND(AA25=Matrica!$A$5,AB25=Matrica!$E$3),Matrica!$E$5,IF(AND(AA25=Matrica!$A$5,AB25=Matrica!$H$3),Matrica!$H$5,IF(AND(AA25=Matrica!$A$6,AB25=Matrica!$B$3),Matrica!$B$6,IF(AND(AA25=Matrica!$A$6,AB25=Matrica!$E$3),Matrica!$E$6,IF(AND(AA25=Matrica!$A$6,AB25=Matrica!$H$3),Matrica!$H$6,IF(AND(AA25=Matrica!$A$7,AB25=Matrica!$B$3),Matrica!$B$7,IF(AND(AA25=Matrica!$A$7,AB25=Matrica!$E$3),Matrica!$E$7,IF(AND(AA25=Matrica!$A$7,AB25=Matrica!$H$3),Matrica!$H$7,IF(AND(AA25=Matrica!$A$8,AB25=Matrica!$B$3),Matrica!$B$8,IF(AND(AA25=Matrica!$A$8,AB25=Matrica!$E$3),Matrica!$E$8,IF(AND(AA25=Matrica!$A$8,AB25=Matrica!$H$3),Matrica!$H$8,IF(AND(AA25=Matrica!$A$9,AB25=Matrica!$B$3),Matrica!$B$9,IF(AND(AA25=Matrica!$A$9,AB25=Matrica!$E$3),Matrica!$E$9,IF(AND(AA25=Matrica!$A$9,AB25=Matrica!$H$3),Matrica!$H$9,IF(AND(AA25=Matrica!$A$10,AB25=Matrica!$B$3),Matrica!$B$10,IF(AND(AA25=Matrica!$A$10,AB25=Matrica!$E$3),Matrica!$E$10,IF(AND(AA25=Matrica!$A$10,AB25=Matrica!$H$3),Matrica!$H$10,IF(AND(AA25=Matrica!$A$11,AB25=Matrica!$B$3),Matrica!$B$11,IF(AND(AA25=Matrica!$A$11,AB25=Matrica!$E$3),Matrica!$E$11,IF(AND(AA25=Matrica!$A$11,AB25=Matrica!$H$3),Matrica!$H$11,IF(AND(AA25=Matrica!$A$12,AB25=Matrica!$B$3),Matrica!$B$12,IF(AND(AA25=Matrica!$A$12,AB25=Matrica!$E$3),Matrica!$E$12,IF(AND(AA25=Matrica!$A$12,AB25=Matrica!$H$3),Matrica!$H$12,IF(AND(AA25=Matrica!$A$13,AB25=Matrica!$B$3),Matrica!$B$13,IF(AND(AA25=Matrica!$A$13,AB25=Matrica!$E$3),Matrica!$E$13,IF(AND(AA25=Matrica!$A$13,AB25=Matrica!$H$3),Matrica!$H$13,IF(AND(AA25=Matrica!$A$14,AB25=Matrica!$B$3),Matrica!$B$14,IF(AND(AA25=Matrica!$A$14,AB25=Matrica!$E$3),Matrica!$E$14,IF(AND(AA25=Matrica!$A$14,AB25=Matrica!$H$3),Matrica!$H$14,IF(AND(AA25=Matrica!$A$15,AB25=Matrica!$B$3),Matrica!$B$15,IF(AND(AA25=Matrica!$A$15,AB25=Matrica!$E$3),Matrica!$E$15,IF(AND(AA25=Matrica!$A$15,AB25=Matrica!$H$3),Matrica!$H$15,IF(AND(AA25=Matrica!$A$16,AB25=Matrica!$B$3),Matrica!$B$16,IF(AND(AA25=Matrica!$A$16,AB25=Matrica!$E$3),Matrica!$E$16,IF(AND(AA25=Matrica!$A$16,AB25=Matrica!$H$3),Matrica!$H$16,"")))))))))))))))))))))))))))))))))))))))</f>
        <v>3.34</v>
      </c>
      <c r="Z25" s="38">
        <f>IF(AND(AA25=Matrica!$A$4,AB25=Matrica!$B$3),Matrica!$D$4,IF(AND(AA25=Matrica!$A$4,AB25=Matrica!$E$3),Matrica!$G$4,IF(AND(AA25=Matrica!$A$4,AB25=Matrica!$H$3),Matrica!$J$4,IF(AND(AA25=Matrica!$A$5,AB25=Matrica!$B$3),Matrica!$D$5,IF(AND(AA25=Matrica!$A$5,AB25=Matrica!$E$3),Matrica!$G$5,IF(AND(AA25=Matrica!$A$5,AB25=Matrica!$H$3),Matrica!$J$5,IF(AND(AA25=Matrica!$A$6,AB25=Matrica!$B$3),Matrica!$D$6,IF(AND(AA25=Matrica!$A$6,AB25=Matrica!$E$3),Matrica!$G$6,IF(AND(AA25=Matrica!$A$6,AB25=Matrica!$H$3),Matrica!$J$6,IF(AND(AA25=Matrica!$A$7,AB25=Matrica!$B$3),Matrica!$D$7,IF(AND(AA25=Matrica!$A$7,AB25=Matrica!$E$3),Matrica!$G$7,IF(AND(AA25=Matrica!$A$7,AB25=Matrica!$H$3),Matrica!$J$7,IF(AND(AA25=Matrica!$A$8,AB25=Matrica!$B$3),Matrica!$D$8,IF(AND(AA25=Matrica!$A$8,AB25=Matrica!$E$3),Matrica!$G$8,IF(AND(AA25=Matrica!$A$8,AB25=Matrica!$H$3),Matrica!$J$8,IF(AND(AA25=Matrica!$A$9,AB25=Matrica!$B$3),Matrica!$D$9,IF(AND(AA25=Matrica!$A$9,AB25=Matrica!$E$3),Matrica!$G$9,IF(AND(AA25=Matrica!$A$9,AB25=Matrica!$H$3),Matrica!$J$9,IF(AND(AA25=Matrica!$A$10,AB25=Matrica!$B$3),Matrica!$D$10,IF(AND(AA25=Matrica!$A$10,AB25=Matrica!$E$3),Matrica!$G$10,IF(AND(AA25=Matrica!$A$10,AB25=Matrica!$H$3),Matrica!$J$10,IF(AND(AA25=Matrica!$A$11,AB25=Matrica!$B$3),Matrica!$D$11,IF(AND(AA25=Matrica!$A$11,AB25=Matrica!$E$3),Matrica!$G$11,IF(AND(AA25=Matrica!$A$11,AB25=Matrica!$H$3),Matrica!$J$11,IF(AND(AA25=Matrica!$A$12,AB25=Matrica!$B$3),Matrica!$D$12,IF(AND(AA25=Matrica!$A$12,AB25=Matrica!$E$3),Matrica!$G$12,IF(AND(AA25=Matrica!$A$12,AB25=Matrica!$H$3),Matrica!$J$12,IF(AND(AA25=Matrica!$A$13,AB25=Matrica!$B$3),Matrica!$D$13,IF(AND(AA25=Matrica!$A$13,AB25=Matrica!$E$3),Matrica!$G$13,IF(AND(AA25=Matrica!$A$13,AB25=Matrica!$H$3),Matrica!$J$13,IF(AND(AA25=Matrica!$A$14,AB25=Matrica!$B$3),Matrica!$D$14,IF(AND(AA25=Matrica!$A$14,AB25=Matrica!$E$3),Matrica!$G$14,IF(AND(AA25=Matrica!$A$14,AB25=Matrica!$H$3),Matrica!$J$14,IF(AND(AA25=Matrica!$A$15,AB25=Matrica!$B$3),Matrica!$D$15,IF(AND(AA25=Matrica!$A$15,AB25=Matrica!$E$3),Matrica!$G$15,IF(AND(AA25=Matrica!$A$15,AB25=Matrica!$H$3),Matrica!$J$15,IF(AND(AA25=Matrica!$A$16,AB25=Matrica!$B$3),Matrica!$D$16,IF(AND(AA25=Matrica!$A$16,AB25=Matrica!$E$3),Matrica!$G$16,IF(AND(AA25=Matrica!$A$16,AB25=Matrica!$H$3),Matrica!$J$16,"")))))))))))))))))))))))))))))))))))))))</f>
        <v>3.45</v>
      </c>
      <c r="AA25" s="45" t="s">
        <v>10</v>
      </c>
      <c r="AB25" s="45">
        <v>3</v>
      </c>
      <c r="AC25" s="50">
        <v>3.43</v>
      </c>
      <c r="AD25" s="37" t="str">
        <f t="shared" si="5"/>
        <v>ISTI</v>
      </c>
      <c r="AE25" s="37">
        <f t="shared" si="6"/>
        <v>5.2147239263803797</v>
      </c>
      <c r="AF25" s="37">
        <f t="shared" si="7"/>
        <v>-3.6516853932584241E-2</v>
      </c>
      <c r="AG25" s="47">
        <v>1</v>
      </c>
    </row>
    <row r="26" spans="1:34" ht="45" x14ac:dyDescent="0.25">
      <c r="C26" s="51" t="s">
        <v>172</v>
      </c>
      <c r="D26" s="43" t="s">
        <v>141</v>
      </c>
      <c r="E26" s="39" t="s">
        <v>10</v>
      </c>
      <c r="F26" s="43" t="s">
        <v>137</v>
      </c>
      <c r="G26" s="39"/>
      <c r="H26" s="39"/>
      <c r="I26" s="39"/>
      <c r="J26" s="39"/>
      <c r="K26" s="39"/>
      <c r="L26" s="40"/>
      <c r="M26" s="40"/>
      <c r="N26" s="48"/>
      <c r="O26" s="41">
        <f t="shared" si="1"/>
        <v>0</v>
      </c>
      <c r="P26" s="41" t="str">
        <f t="shared" si="2"/>
        <v/>
      </c>
      <c r="Q26" s="48"/>
      <c r="R26" s="48"/>
      <c r="S26" s="48">
        <v>3.62</v>
      </c>
      <c r="T26" s="39" t="s">
        <v>9</v>
      </c>
      <c r="U26" s="39">
        <v>2</v>
      </c>
      <c r="V26" s="48">
        <v>3.97</v>
      </c>
      <c r="W26" s="39" t="s">
        <v>8</v>
      </c>
      <c r="X26" s="39">
        <v>1</v>
      </c>
      <c r="Y26" s="39">
        <f>IF(AND(AA26=Matrica!$A$4,AB26=Matrica!$B$3),Matrica!$B$4,IF(AND(AA26=Matrica!$A$4,AB26=Matrica!$E$3),Matrica!$E$4,IF(AND(AA26=Matrica!$A$4,AB26=Matrica!$H$3),Matrica!$H$4,IF(AND(AA26=Matrica!$A$5,AB26=Matrica!$B$3),Matrica!$B$5,IF(AND(AA26=Matrica!$A$5,AB26=Matrica!$E$3),Matrica!$E$5,IF(AND(AA26=Matrica!$A$5,AB26=Matrica!$H$3),Matrica!$H$5,IF(AND(AA26=Matrica!$A$6,AB26=Matrica!$B$3),Matrica!$B$6,IF(AND(AA26=Matrica!$A$6,AB26=Matrica!$E$3),Matrica!$E$6,IF(AND(AA26=Matrica!$A$6,AB26=Matrica!$H$3),Matrica!$H$6,IF(AND(AA26=Matrica!$A$7,AB26=Matrica!$B$3),Matrica!$B$7,IF(AND(AA26=Matrica!$A$7,AB26=Matrica!$E$3),Matrica!$E$7,IF(AND(AA26=Matrica!$A$7,AB26=Matrica!$H$3),Matrica!$H$7,IF(AND(AA26=Matrica!$A$8,AB26=Matrica!$B$3),Matrica!$B$8,IF(AND(AA26=Matrica!$A$8,AB26=Matrica!$E$3),Matrica!$E$8,IF(AND(AA26=Matrica!$A$8,AB26=Matrica!$H$3),Matrica!$H$8,IF(AND(AA26=Matrica!$A$9,AB26=Matrica!$B$3),Matrica!$B$9,IF(AND(AA26=Matrica!$A$9,AB26=Matrica!$E$3),Matrica!$E$9,IF(AND(AA26=Matrica!$A$9,AB26=Matrica!$H$3),Matrica!$H$9,IF(AND(AA26=Matrica!$A$10,AB26=Matrica!$B$3),Matrica!$B$10,IF(AND(AA26=Matrica!$A$10,AB26=Matrica!$E$3),Matrica!$E$10,IF(AND(AA26=Matrica!$A$10,AB26=Matrica!$H$3),Matrica!$H$10,IF(AND(AA26=Matrica!$A$11,AB26=Matrica!$B$3),Matrica!$B$11,IF(AND(AA26=Matrica!$A$11,AB26=Matrica!$E$3),Matrica!$E$11,IF(AND(AA26=Matrica!$A$11,AB26=Matrica!$H$3),Matrica!$H$11,IF(AND(AA26=Matrica!$A$12,AB26=Matrica!$B$3),Matrica!$B$12,IF(AND(AA26=Matrica!$A$12,AB26=Matrica!$E$3),Matrica!$E$12,IF(AND(AA26=Matrica!$A$12,AB26=Matrica!$H$3),Matrica!$H$12,IF(AND(AA26=Matrica!$A$13,AB26=Matrica!$B$3),Matrica!$B$13,IF(AND(AA26=Matrica!$A$13,AB26=Matrica!$E$3),Matrica!$E$13,IF(AND(AA26=Matrica!$A$13,AB26=Matrica!$H$3),Matrica!$H$13,IF(AND(AA26=Matrica!$A$14,AB26=Matrica!$B$3),Matrica!$B$14,IF(AND(AA26=Matrica!$A$14,AB26=Matrica!$E$3),Matrica!$E$14,IF(AND(AA26=Matrica!$A$14,AB26=Matrica!$H$3),Matrica!$H$14,IF(AND(AA26=Matrica!$A$15,AB26=Matrica!$B$3),Matrica!$B$15,IF(AND(AA26=Matrica!$A$15,AB26=Matrica!$E$3),Matrica!$E$15,IF(AND(AA26=Matrica!$A$15,AB26=Matrica!$H$3),Matrica!$H$15,IF(AND(AA26=Matrica!$A$16,AB26=Matrica!$B$3),Matrica!$B$16,IF(AND(AA26=Matrica!$A$16,AB26=Matrica!$E$3),Matrica!$E$16,IF(AND(AA26=Matrica!$A$16,AB26=Matrica!$H$3),Matrica!$H$16,"")))))))))))))))))))))))))))))))))))))))</f>
        <v>3.86</v>
      </c>
      <c r="Z26" s="39">
        <f>IF(AND(AA26=Matrica!$A$4,AB26=Matrica!$B$3),Matrica!$D$4,IF(AND(AA26=Matrica!$A$4,AB26=Matrica!$E$3),Matrica!$G$4,IF(AND(AA26=Matrica!$A$4,AB26=Matrica!$H$3),Matrica!$J$4,IF(AND(AA26=Matrica!$A$5,AB26=Matrica!$B$3),Matrica!$D$5,IF(AND(AA26=Matrica!$A$5,AB26=Matrica!$E$3),Matrica!$G$5,IF(AND(AA26=Matrica!$A$5,AB26=Matrica!$H$3),Matrica!$J$5,IF(AND(AA26=Matrica!$A$6,AB26=Matrica!$B$3),Matrica!$D$6,IF(AND(AA26=Matrica!$A$6,AB26=Matrica!$E$3),Matrica!$G$6,IF(AND(AA26=Matrica!$A$6,AB26=Matrica!$H$3),Matrica!$J$6,IF(AND(AA26=Matrica!$A$7,AB26=Matrica!$B$3),Matrica!$D$7,IF(AND(AA26=Matrica!$A$7,AB26=Matrica!$E$3),Matrica!$G$7,IF(AND(AA26=Matrica!$A$7,AB26=Matrica!$H$3),Matrica!$J$7,IF(AND(AA26=Matrica!$A$8,AB26=Matrica!$B$3),Matrica!$D$8,IF(AND(AA26=Matrica!$A$8,AB26=Matrica!$E$3),Matrica!$G$8,IF(AND(AA26=Matrica!$A$8,AB26=Matrica!$H$3),Matrica!$J$8,IF(AND(AA26=Matrica!$A$9,AB26=Matrica!$B$3),Matrica!$D$9,IF(AND(AA26=Matrica!$A$9,AB26=Matrica!$E$3),Matrica!$G$9,IF(AND(AA26=Matrica!$A$9,AB26=Matrica!$H$3),Matrica!$J$9,IF(AND(AA26=Matrica!$A$10,AB26=Matrica!$B$3),Matrica!$D$10,IF(AND(AA26=Matrica!$A$10,AB26=Matrica!$E$3),Matrica!$G$10,IF(AND(AA26=Matrica!$A$10,AB26=Matrica!$H$3),Matrica!$J$10,IF(AND(AA26=Matrica!$A$11,AB26=Matrica!$B$3),Matrica!$D$11,IF(AND(AA26=Matrica!$A$11,AB26=Matrica!$E$3),Matrica!$G$11,IF(AND(AA26=Matrica!$A$11,AB26=Matrica!$H$3),Matrica!$J$11,IF(AND(AA26=Matrica!$A$12,AB26=Matrica!$B$3),Matrica!$D$12,IF(AND(AA26=Matrica!$A$12,AB26=Matrica!$E$3),Matrica!$G$12,IF(AND(AA26=Matrica!$A$12,AB26=Matrica!$H$3),Matrica!$J$12,IF(AND(AA26=Matrica!$A$13,AB26=Matrica!$B$3),Matrica!$D$13,IF(AND(AA26=Matrica!$A$13,AB26=Matrica!$E$3),Matrica!$G$13,IF(AND(AA26=Matrica!$A$13,AB26=Matrica!$H$3),Matrica!$J$13,IF(AND(AA26=Matrica!$A$14,AB26=Matrica!$B$3),Matrica!$D$14,IF(AND(AA26=Matrica!$A$14,AB26=Matrica!$E$3),Matrica!$G$14,IF(AND(AA26=Matrica!$A$14,AB26=Matrica!$H$3),Matrica!$J$14,IF(AND(AA26=Matrica!$A$15,AB26=Matrica!$B$3),Matrica!$D$15,IF(AND(AA26=Matrica!$A$15,AB26=Matrica!$E$3),Matrica!$G$15,IF(AND(AA26=Matrica!$A$15,AB26=Matrica!$H$3),Matrica!$J$15,IF(AND(AA26=Matrica!$A$16,AB26=Matrica!$B$3),Matrica!$D$16,IF(AND(AA26=Matrica!$A$16,AB26=Matrica!$E$3),Matrica!$G$16,IF(AND(AA26=Matrica!$A$16,AB26=Matrica!$H$3),Matrica!$J$16,"")))))))))))))))))))))))))))))))))))))))</f>
        <v>4.12</v>
      </c>
      <c r="AA26" s="62" t="s">
        <v>8</v>
      </c>
      <c r="AB26" s="62">
        <v>1</v>
      </c>
      <c r="AC26" s="50">
        <v>4.07</v>
      </c>
      <c r="AD26" s="37" t="str">
        <f t="shared" si="5"/>
        <v>ISTI</v>
      </c>
      <c r="AE26" s="37">
        <f t="shared" si="6"/>
        <v>12.430939226519341</v>
      </c>
      <c r="AF26" s="37">
        <f t="shared" si="7"/>
        <v>2.5188916876574329E-2</v>
      </c>
      <c r="AG26" s="47"/>
      <c r="AH26" s="53" t="e">
        <f>AC25/((P25-P26)/P26+1)</f>
        <v>#VALUE!</v>
      </c>
    </row>
    <row r="27" spans="1:34" ht="44.25" customHeight="1" x14ac:dyDescent="0.25">
      <c r="A27" s="49"/>
      <c r="B27" s="49"/>
      <c r="C27" s="51" t="s">
        <v>174</v>
      </c>
      <c r="D27" s="43" t="s">
        <v>141</v>
      </c>
      <c r="E27" s="39" t="s">
        <v>11</v>
      </c>
      <c r="F27" s="43" t="s">
        <v>137</v>
      </c>
      <c r="G27" s="39"/>
      <c r="H27" s="39"/>
      <c r="I27" s="39"/>
      <c r="J27" s="39"/>
      <c r="K27" s="39"/>
      <c r="L27" s="40"/>
      <c r="M27" s="40"/>
      <c r="N27" s="48"/>
      <c r="O27" s="41">
        <f t="shared" si="1"/>
        <v>0</v>
      </c>
      <c r="P27" s="41" t="str">
        <f t="shared" si="2"/>
        <v/>
      </c>
      <c r="Q27" s="48"/>
      <c r="R27" s="48"/>
      <c r="S27" s="48">
        <v>3.11</v>
      </c>
      <c r="T27" s="39" t="s">
        <v>10</v>
      </c>
      <c r="U27" s="39">
        <v>1</v>
      </c>
      <c r="V27" s="48">
        <v>3.41</v>
      </c>
      <c r="W27" s="39" t="s">
        <v>9</v>
      </c>
      <c r="X27" s="39">
        <v>1</v>
      </c>
      <c r="Y27" s="39">
        <f>IF(AND(AA27=Matrica!$A$4,AB27=Matrica!$B$3),Matrica!$B$4,IF(AND(AA27=Matrica!$A$4,AB27=Matrica!$E$3),Matrica!$E$4,IF(AND(AA27=Matrica!$A$4,AB27=Matrica!$H$3),Matrica!$H$4,IF(AND(AA27=Matrica!$A$5,AB27=Matrica!$B$3),Matrica!$B$5,IF(AND(AA27=Matrica!$A$5,AB27=Matrica!$E$3),Matrica!$E$5,IF(AND(AA27=Matrica!$A$5,AB27=Matrica!$H$3),Matrica!$H$5,IF(AND(AA27=Matrica!$A$6,AB27=Matrica!$B$3),Matrica!$B$6,IF(AND(AA27=Matrica!$A$6,AB27=Matrica!$E$3),Matrica!$E$6,IF(AND(AA27=Matrica!$A$6,AB27=Matrica!$H$3),Matrica!$H$6,IF(AND(AA27=Matrica!$A$7,AB27=Matrica!$B$3),Matrica!$B$7,IF(AND(AA27=Matrica!$A$7,AB27=Matrica!$E$3),Matrica!$E$7,IF(AND(AA27=Matrica!$A$7,AB27=Matrica!$H$3),Matrica!$H$7,IF(AND(AA27=Matrica!$A$8,AB27=Matrica!$B$3),Matrica!$B$8,IF(AND(AA27=Matrica!$A$8,AB27=Matrica!$E$3),Matrica!$E$8,IF(AND(AA27=Matrica!$A$8,AB27=Matrica!$H$3),Matrica!$H$8,IF(AND(AA27=Matrica!$A$9,AB27=Matrica!$B$3),Matrica!$B$9,IF(AND(AA27=Matrica!$A$9,AB27=Matrica!$E$3),Matrica!$E$9,IF(AND(AA27=Matrica!$A$9,AB27=Matrica!$H$3),Matrica!$H$9,IF(AND(AA27=Matrica!$A$10,AB27=Matrica!$B$3),Matrica!$B$10,IF(AND(AA27=Matrica!$A$10,AB27=Matrica!$E$3),Matrica!$E$10,IF(AND(AA27=Matrica!$A$10,AB27=Matrica!$H$3),Matrica!$H$10,IF(AND(AA27=Matrica!$A$11,AB27=Matrica!$B$3),Matrica!$B$11,IF(AND(AA27=Matrica!$A$11,AB27=Matrica!$E$3),Matrica!$E$11,IF(AND(AA27=Matrica!$A$11,AB27=Matrica!$H$3),Matrica!$H$11,IF(AND(AA27=Matrica!$A$12,AB27=Matrica!$B$3),Matrica!$B$12,IF(AND(AA27=Matrica!$A$12,AB27=Matrica!$E$3),Matrica!$E$12,IF(AND(AA27=Matrica!$A$12,AB27=Matrica!$H$3),Matrica!$H$12,IF(AND(AA27=Matrica!$A$13,AB27=Matrica!$B$3),Matrica!$B$13,IF(AND(AA27=Matrica!$A$13,AB27=Matrica!$E$3),Matrica!$E$13,IF(AND(AA27=Matrica!$A$13,AB27=Matrica!$H$3),Matrica!$H$13,IF(AND(AA27=Matrica!$A$14,AB27=Matrica!$B$3),Matrica!$B$14,IF(AND(AA27=Matrica!$A$14,AB27=Matrica!$E$3),Matrica!$E$14,IF(AND(AA27=Matrica!$A$14,AB27=Matrica!$H$3),Matrica!$H$14,IF(AND(AA27=Matrica!$A$15,AB27=Matrica!$B$3),Matrica!$B$15,IF(AND(AA27=Matrica!$A$15,AB27=Matrica!$E$3),Matrica!$E$15,IF(AND(AA27=Matrica!$A$15,AB27=Matrica!$H$3),Matrica!$H$15,IF(AND(AA27=Matrica!$A$16,AB27=Matrica!$B$3),Matrica!$B$16,IF(AND(AA27=Matrica!$A$16,AB27=Matrica!$E$3),Matrica!$E$16,IF(AND(AA27=Matrica!$A$16,AB27=Matrica!$H$3),Matrica!$H$16,"")))))))))))))))))))))))))))))))))))))))</f>
        <v>3.34</v>
      </c>
      <c r="Z27" s="39">
        <f>IF(AND(AA27=Matrica!$A$4,AB27=Matrica!$B$3),Matrica!$D$4,IF(AND(AA27=Matrica!$A$4,AB27=Matrica!$E$3),Matrica!$G$4,IF(AND(AA27=Matrica!$A$4,AB27=Matrica!$H$3),Matrica!$J$4,IF(AND(AA27=Matrica!$A$5,AB27=Matrica!$B$3),Matrica!$D$5,IF(AND(AA27=Matrica!$A$5,AB27=Matrica!$E$3),Matrica!$G$5,IF(AND(AA27=Matrica!$A$5,AB27=Matrica!$H$3),Matrica!$J$5,IF(AND(AA27=Matrica!$A$6,AB27=Matrica!$B$3),Matrica!$D$6,IF(AND(AA27=Matrica!$A$6,AB27=Matrica!$E$3),Matrica!$G$6,IF(AND(AA27=Matrica!$A$6,AB27=Matrica!$H$3),Matrica!$J$6,IF(AND(AA27=Matrica!$A$7,AB27=Matrica!$B$3),Matrica!$D$7,IF(AND(AA27=Matrica!$A$7,AB27=Matrica!$E$3),Matrica!$G$7,IF(AND(AA27=Matrica!$A$7,AB27=Matrica!$H$3),Matrica!$J$7,IF(AND(AA27=Matrica!$A$8,AB27=Matrica!$B$3),Matrica!$D$8,IF(AND(AA27=Matrica!$A$8,AB27=Matrica!$E$3),Matrica!$G$8,IF(AND(AA27=Matrica!$A$8,AB27=Matrica!$H$3),Matrica!$J$8,IF(AND(AA27=Matrica!$A$9,AB27=Matrica!$B$3),Matrica!$D$9,IF(AND(AA27=Matrica!$A$9,AB27=Matrica!$E$3),Matrica!$G$9,IF(AND(AA27=Matrica!$A$9,AB27=Matrica!$H$3),Matrica!$J$9,IF(AND(AA27=Matrica!$A$10,AB27=Matrica!$B$3),Matrica!$D$10,IF(AND(AA27=Matrica!$A$10,AB27=Matrica!$E$3),Matrica!$G$10,IF(AND(AA27=Matrica!$A$10,AB27=Matrica!$H$3),Matrica!$J$10,IF(AND(AA27=Matrica!$A$11,AB27=Matrica!$B$3),Matrica!$D$11,IF(AND(AA27=Matrica!$A$11,AB27=Matrica!$E$3),Matrica!$G$11,IF(AND(AA27=Matrica!$A$11,AB27=Matrica!$H$3),Matrica!$J$11,IF(AND(AA27=Matrica!$A$12,AB27=Matrica!$B$3),Matrica!$D$12,IF(AND(AA27=Matrica!$A$12,AB27=Matrica!$E$3),Matrica!$G$12,IF(AND(AA27=Matrica!$A$12,AB27=Matrica!$H$3),Matrica!$J$12,IF(AND(AA27=Matrica!$A$13,AB27=Matrica!$B$3),Matrica!$D$13,IF(AND(AA27=Matrica!$A$13,AB27=Matrica!$E$3),Matrica!$G$13,IF(AND(AA27=Matrica!$A$13,AB27=Matrica!$H$3),Matrica!$J$13,IF(AND(AA27=Matrica!$A$14,AB27=Matrica!$B$3),Matrica!$D$14,IF(AND(AA27=Matrica!$A$14,AB27=Matrica!$E$3),Matrica!$G$14,IF(AND(AA27=Matrica!$A$14,AB27=Matrica!$H$3),Matrica!$J$14,IF(AND(AA27=Matrica!$A$15,AB27=Matrica!$B$3),Matrica!$D$15,IF(AND(AA27=Matrica!$A$15,AB27=Matrica!$E$3),Matrica!$G$15,IF(AND(AA27=Matrica!$A$15,AB27=Matrica!$H$3),Matrica!$J$15,IF(AND(AA27=Matrica!$A$16,AB27=Matrica!$B$3),Matrica!$D$16,IF(AND(AA27=Matrica!$A$16,AB27=Matrica!$E$3),Matrica!$G$16,IF(AND(AA27=Matrica!$A$16,AB27=Matrica!$H$3),Matrica!$J$16,"")))))))))))))))))))))))))))))))))))))))</f>
        <v>3.45</v>
      </c>
      <c r="AA27" s="45" t="s">
        <v>10</v>
      </c>
      <c r="AB27" s="45">
        <v>3</v>
      </c>
      <c r="AC27" s="50">
        <v>3.45</v>
      </c>
      <c r="AD27" s="37" t="str">
        <f t="shared" si="5"/>
        <v>ISTI</v>
      </c>
      <c r="AE27" s="37">
        <f t="shared" si="6"/>
        <v>10.932475884244383</v>
      </c>
      <c r="AF27" s="37">
        <f t="shared" si="7"/>
        <v>1.1730205278592386E-2</v>
      </c>
      <c r="AG27" s="47"/>
    </row>
    <row r="28" spans="1:34" ht="44.25" customHeight="1" x14ac:dyDescent="0.25">
      <c r="A28" s="49"/>
      <c r="B28" s="49"/>
      <c r="C28" s="51" t="s">
        <v>175</v>
      </c>
      <c r="D28" s="43" t="s">
        <v>141</v>
      </c>
      <c r="E28" s="39" t="s">
        <v>13</v>
      </c>
      <c r="F28" s="43" t="s">
        <v>137</v>
      </c>
      <c r="G28" s="39"/>
      <c r="H28" s="39"/>
      <c r="I28" s="39"/>
      <c r="J28" s="39"/>
      <c r="K28" s="39"/>
      <c r="L28" s="40"/>
      <c r="M28" s="40"/>
      <c r="N28" s="48"/>
      <c r="O28" s="41">
        <f t="shared" si="1"/>
        <v>0</v>
      </c>
      <c r="P28" s="41" t="str">
        <f t="shared" si="2"/>
        <v/>
      </c>
      <c r="Q28" s="48"/>
      <c r="R28" s="48"/>
      <c r="S28" s="48">
        <v>2.8</v>
      </c>
      <c r="T28" s="39" t="s">
        <v>11</v>
      </c>
      <c r="U28" s="39">
        <v>3</v>
      </c>
      <c r="V28" s="48">
        <v>3.07</v>
      </c>
      <c r="W28" s="39" t="s">
        <v>10</v>
      </c>
      <c r="X28" s="39">
        <v>1</v>
      </c>
      <c r="Y28" s="39">
        <f>IF(AND(AA28=Matrica!$A$4,AB28=Matrica!$B$3),Matrica!$B$4,IF(AND(AA28=Matrica!$A$4,AB28=Matrica!$E$3),Matrica!$E$4,IF(AND(AA28=Matrica!$A$4,AB28=Matrica!$H$3),Matrica!$H$4,IF(AND(AA28=Matrica!$A$5,AB28=Matrica!$B$3),Matrica!$B$5,IF(AND(AA28=Matrica!$A$5,AB28=Matrica!$E$3),Matrica!$E$5,IF(AND(AA28=Matrica!$A$5,AB28=Matrica!$H$3),Matrica!$H$5,IF(AND(AA28=Matrica!$A$6,AB28=Matrica!$B$3),Matrica!$B$6,IF(AND(AA28=Matrica!$A$6,AB28=Matrica!$E$3),Matrica!$E$6,IF(AND(AA28=Matrica!$A$6,AB28=Matrica!$H$3),Matrica!$H$6,IF(AND(AA28=Matrica!$A$7,AB28=Matrica!$B$3),Matrica!$B$7,IF(AND(AA28=Matrica!$A$7,AB28=Matrica!$E$3),Matrica!$E$7,IF(AND(AA28=Matrica!$A$7,AB28=Matrica!$H$3),Matrica!$H$7,IF(AND(AA28=Matrica!$A$8,AB28=Matrica!$B$3),Matrica!$B$8,IF(AND(AA28=Matrica!$A$8,AB28=Matrica!$E$3),Matrica!$E$8,IF(AND(AA28=Matrica!$A$8,AB28=Matrica!$H$3),Matrica!$H$8,IF(AND(AA28=Matrica!$A$9,AB28=Matrica!$B$3),Matrica!$B$9,IF(AND(AA28=Matrica!$A$9,AB28=Matrica!$E$3),Matrica!$E$9,IF(AND(AA28=Matrica!$A$9,AB28=Matrica!$H$3),Matrica!$H$9,IF(AND(AA28=Matrica!$A$10,AB28=Matrica!$B$3),Matrica!$B$10,IF(AND(AA28=Matrica!$A$10,AB28=Matrica!$E$3),Matrica!$E$10,IF(AND(AA28=Matrica!$A$10,AB28=Matrica!$H$3),Matrica!$H$10,IF(AND(AA28=Matrica!$A$11,AB28=Matrica!$B$3),Matrica!$B$11,IF(AND(AA28=Matrica!$A$11,AB28=Matrica!$E$3),Matrica!$E$11,IF(AND(AA28=Matrica!$A$11,AB28=Matrica!$H$3),Matrica!$H$11,IF(AND(AA28=Matrica!$A$12,AB28=Matrica!$B$3),Matrica!$B$12,IF(AND(AA28=Matrica!$A$12,AB28=Matrica!$E$3),Matrica!$E$12,IF(AND(AA28=Matrica!$A$12,AB28=Matrica!$H$3),Matrica!$H$12,IF(AND(AA28=Matrica!$A$13,AB28=Matrica!$B$3),Matrica!$B$13,IF(AND(AA28=Matrica!$A$13,AB28=Matrica!$E$3),Matrica!$E$13,IF(AND(AA28=Matrica!$A$13,AB28=Matrica!$H$3),Matrica!$H$13,IF(AND(AA28=Matrica!$A$14,AB28=Matrica!$B$3),Matrica!$B$14,IF(AND(AA28=Matrica!$A$14,AB28=Matrica!$E$3),Matrica!$E$14,IF(AND(AA28=Matrica!$A$14,AB28=Matrica!$H$3),Matrica!$H$14,IF(AND(AA28=Matrica!$A$15,AB28=Matrica!$B$3),Matrica!$B$15,IF(AND(AA28=Matrica!$A$15,AB28=Matrica!$E$3),Matrica!$E$15,IF(AND(AA28=Matrica!$A$15,AB28=Matrica!$H$3),Matrica!$H$15,IF(AND(AA28=Matrica!$A$16,AB28=Matrica!$B$3),Matrica!$B$16,IF(AND(AA28=Matrica!$A$16,AB28=Matrica!$E$3),Matrica!$E$16,IF(AND(AA28=Matrica!$A$16,AB28=Matrica!$H$3),Matrica!$H$16,"")))))))))))))))))))))))))))))))))))))))</f>
        <v>2.76</v>
      </c>
      <c r="Z28" s="39">
        <f>IF(AND(AA28=Matrica!$A$4,AB28=Matrica!$B$3),Matrica!$D$4,IF(AND(AA28=Matrica!$A$4,AB28=Matrica!$E$3),Matrica!$G$4,IF(AND(AA28=Matrica!$A$4,AB28=Matrica!$H$3),Matrica!$J$4,IF(AND(AA28=Matrica!$A$5,AB28=Matrica!$B$3),Matrica!$D$5,IF(AND(AA28=Matrica!$A$5,AB28=Matrica!$E$3),Matrica!$G$5,IF(AND(AA28=Matrica!$A$5,AB28=Matrica!$H$3),Matrica!$J$5,IF(AND(AA28=Matrica!$A$6,AB28=Matrica!$B$3),Matrica!$D$6,IF(AND(AA28=Matrica!$A$6,AB28=Matrica!$E$3),Matrica!$G$6,IF(AND(AA28=Matrica!$A$6,AB28=Matrica!$H$3),Matrica!$J$6,IF(AND(AA28=Matrica!$A$7,AB28=Matrica!$B$3),Matrica!$D$7,IF(AND(AA28=Matrica!$A$7,AB28=Matrica!$E$3),Matrica!$G$7,IF(AND(AA28=Matrica!$A$7,AB28=Matrica!$H$3),Matrica!$J$7,IF(AND(AA28=Matrica!$A$8,AB28=Matrica!$B$3),Matrica!$D$8,IF(AND(AA28=Matrica!$A$8,AB28=Matrica!$E$3),Matrica!$G$8,IF(AND(AA28=Matrica!$A$8,AB28=Matrica!$H$3),Matrica!$J$8,IF(AND(AA28=Matrica!$A$9,AB28=Matrica!$B$3),Matrica!$D$9,IF(AND(AA28=Matrica!$A$9,AB28=Matrica!$E$3),Matrica!$G$9,IF(AND(AA28=Matrica!$A$9,AB28=Matrica!$H$3),Matrica!$J$9,IF(AND(AA28=Matrica!$A$10,AB28=Matrica!$B$3),Matrica!$D$10,IF(AND(AA28=Matrica!$A$10,AB28=Matrica!$E$3),Matrica!$G$10,IF(AND(AA28=Matrica!$A$10,AB28=Matrica!$H$3),Matrica!$J$10,IF(AND(AA28=Matrica!$A$11,AB28=Matrica!$B$3),Matrica!$D$11,IF(AND(AA28=Matrica!$A$11,AB28=Matrica!$E$3),Matrica!$G$11,IF(AND(AA28=Matrica!$A$11,AB28=Matrica!$H$3),Matrica!$J$11,IF(AND(AA28=Matrica!$A$12,AB28=Matrica!$B$3),Matrica!$D$12,IF(AND(AA28=Matrica!$A$12,AB28=Matrica!$E$3),Matrica!$G$12,IF(AND(AA28=Matrica!$A$12,AB28=Matrica!$H$3),Matrica!$J$12,IF(AND(AA28=Matrica!$A$13,AB28=Matrica!$B$3),Matrica!$D$13,IF(AND(AA28=Matrica!$A$13,AB28=Matrica!$E$3),Matrica!$G$13,IF(AND(AA28=Matrica!$A$13,AB28=Matrica!$H$3),Matrica!$J$13,IF(AND(AA28=Matrica!$A$14,AB28=Matrica!$B$3),Matrica!$D$14,IF(AND(AA28=Matrica!$A$14,AB28=Matrica!$E$3),Matrica!$G$14,IF(AND(AA28=Matrica!$A$14,AB28=Matrica!$H$3),Matrica!$J$14,IF(AND(AA28=Matrica!$A$15,AB28=Matrica!$B$3),Matrica!$D$15,IF(AND(AA28=Matrica!$A$15,AB28=Matrica!$E$3),Matrica!$G$15,IF(AND(AA28=Matrica!$A$15,AB28=Matrica!$H$3),Matrica!$J$15,IF(AND(AA28=Matrica!$A$16,AB28=Matrica!$B$3),Matrica!$D$16,IF(AND(AA28=Matrica!$A$16,AB28=Matrica!$E$3),Matrica!$G$16,IF(AND(AA28=Matrica!$A$16,AB28=Matrica!$H$3),Matrica!$J$16,"")))))))))))))))))))))))))))))))))))))))</f>
        <v>2.84</v>
      </c>
      <c r="AA28" s="45" t="s">
        <v>11</v>
      </c>
      <c r="AB28" s="45">
        <v>3</v>
      </c>
      <c r="AC28" s="50">
        <v>2.84</v>
      </c>
      <c r="AD28" s="37" t="str">
        <f t="shared" si="5"/>
        <v>ISTI</v>
      </c>
      <c r="AE28" s="37">
        <f t="shared" si="6"/>
        <v>1.4285714285714299</v>
      </c>
      <c r="AF28" s="37">
        <f t="shared" si="7"/>
        <v>-7.4918566775244291E-2</v>
      </c>
      <c r="AG28" s="47"/>
      <c r="AH28" s="53" t="e">
        <f>AC27/((P27-P28)/P28+1)</f>
        <v>#VALUE!</v>
      </c>
    </row>
    <row r="29" spans="1:34" ht="30" x14ac:dyDescent="0.25">
      <c r="A29" s="49"/>
      <c r="B29" s="49"/>
      <c r="C29" s="51" t="s">
        <v>173</v>
      </c>
      <c r="D29" s="43" t="s">
        <v>142</v>
      </c>
      <c r="E29" s="39" t="s">
        <v>10</v>
      </c>
      <c r="F29" s="43" t="s">
        <v>137</v>
      </c>
      <c r="G29" s="39"/>
      <c r="H29" s="39"/>
      <c r="I29" s="39"/>
      <c r="J29" s="39"/>
      <c r="K29" s="39"/>
      <c r="L29" s="40"/>
      <c r="M29" s="40"/>
      <c r="N29" s="48"/>
      <c r="O29" s="41">
        <f t="shared" si="1"/>
        <v>0</v>
      </c>
      <c r="P29" s="41" t="str">
        <f t="shared" si="2"/>
        <v/>
      </c>
      <c r="Q29" s="48"/>
      <c r="R29" s="48"/>
      <c r="S29" s="48">
        <v>3.48</v>
      </c>
      <c r="T29" s="39" t="s">
        <v>9</v>
      </c>
      <c r="U29" s="39">
        <v>1</v>
      </c>
      <c r="V29" s="48">
        <v>3.83</v>
      </c>
      <c r="W29" s="39" t="s">
        <v>9</v>
      </c>
      <c r="X29" s="39">
        <v>2</v>
      </c>
      <c r="Y29" s="39">
        <f>IF(AND(AA29=Matrica!$A$4,AB29=Matrica!$B$3),Matrica!$B$4,IF(AND(AA29=Matrica!$A$4,AB29=Matrica!$E$3),Matrica!$E$4,IF(AND(AA29=Matrica!$A$4,AB29=Matrica!$H$3),Matrica!$H$4,IF(AND(AA29=Matrica!$A$5,AB29=Matrica!$B$3),Matrica!$B$5,IF(AND(AA29=Matrica!$A$5,AB29=Matrica!$E$3),Matrica!$E$5,IF(AND(AA29=Matrica!$A$5,AB29=Matrica!$H$3),Matrica!$H$5,IF(AND(AA29=Matrica!$A$6,AB29=Matrica!$B$3),Matrica!$B$6,IF(AND(AA29=Matrica!$A$6,AB29=Matrica!$E$3),Matrica!$E$6,IF(AND(AA29=Matrica!$A$6,AB29=Matrica!$H$3),Matrica!$H$6,IF(AND(AA29=Matrica!$A$7,AB29=Matrica!$B$3),Matrica!$B$7,IF(AND(AA29=Matrica!$A$7,AB29=Matrica!$E$3),Matrica!$E$7,IF(AND(AA29=Matrica!$A$7,AB29=Matrica!$H$3),Matrica!$H$7,IF(AND(AA29=Matrica!$A$8,AB29=Matrica!$B$3),Matrica!$B$8,IF(AND(AA29=Matrica!$A$8,AB29=Matrica!$E$3),Matrica!$E$8,IF(AND(AA29=Matrica!$A$8,AB29=Matrica!$H$3),Matrica!$H$8,IF(AND(AA29=Matrica!$A$9,AB29=Matrica!$B$3),Matrica!$B$9,IF(AND(AA29=Matrica!$A$9,AB29=Matrica!$E$3),Matrica!$E$9,IF(AND(AA29=Matrica!$A$9,AB29=Matrica!$H$3),Matrica!$H$9,IF(AND(AA29=Matrica!$A$10,AB29=Matrica!$B$3),Matrica!$B$10,IF(AND(AA29=Matrica!$A$10,AB29=Matrica!$E$3),Matrica!$E$10,IF(AND(AA29=Matrica!$A$10,AB29=Matrica!$H$3),Matrica!$H$10,IF(AND(AA29=Matrica!$A$11,AB29=Matrica!$B$3),Matrica!$B$11,IF(AND(AA29=Matrica!$A$11,AB29=Matrica!$E$3),Matrica!$E$11,IF(AND(AA29=Matrica!$A$11,AB29=Matrica!$H$3),Matrica!$H$11,IF(AND(AA29=Matrica!$A$12,AB29=Matrica!$B$3),Matrica!$B$12,IF(AND(AA29=Matrica!$A$12,AB29=Matrica!$E$3),Matrica!$E$12,IF(AND(AA29=Matrica!$A$12,AB29=Matrica!$H$3),Matrica!$H$12,IF(AND(AA29=Matrica!$A$13,AB29=Matrica!$B$3),Matrica!$B$13,IF(AND(AA29=Matrica!$A$13,AB29=Matrica!$E$3),Matrica!$E$13,IF(AND(AA29=Matrica!$A$13,AB29=Matrica!$H$3),Matrica!$H$13,IF(AND(AA29=Matrica!$A$14,AB29=Matrica!$B$3),Matrica!$B$14,IF(AND(AA29=Matrica!$A$14,AB29=Matrica!$E$3),Matrica!$E$14,IF(AND(AA29=Matrica!$A$14,AB29=Matrica!$H$3),Matrica!$H$14,IF(AND(AA29=Matrica!$A$15,AB29=Matrica!$B$3),Matrica!$B$15,IF(AND(AA29=Matrica!$A$15,AB29=Matrica!$E$3),Matrica!$E$15,IF(AND(AA29=Matrica!$A$15,AB29=Matrica!$H$3),Matrica!$H$15,IF(AND(AA29=Matrica!$A$16,AB29=Matrica!$B$3),Matrica!$B$16,IF(AND(AA29=Matrica!$A$16,AB29=Matrica!$E$3),Matrica!$E$16,IF(AND(AA29=Matrica!$A$16,AB29=Matrica!$H$3),Matrica!$H$16,"")))))))))))))))))))))))))))))))))))))))</f>
        <v>3.84</v>
      </c>
      <c r="Z29" s="39">
        <f>IF(AND(AA29=Matrica!$A$4,AB29=Matrica!$B$3),Matrica!$D$4,IF(AND(AA29=Matrica!$A$4,AB29=Matrica!$E$3),Matrica!$G$4,IF(AND(AA29=Matrica!$A$4,AB29=Matrica!$H$3),Matrica!$J$4,IF(AND(AA29=Matrica!$A$5,AB29=Matrica!$B$3),Matrica!$D$5,IF(AND(AA29=Matrica!$A$5,AB29=Matrica!$E$3),Matrica!$G$5,IF(AND(AA29=Matrica!$A$5,AB29=Matrica!$H$3),Matrica!$J$5,IF(AND(AA29=Matrica!$A$6,AB29=Matrica!$B$3),Matrica!$D$6,IF(AND(AA29=Matrica!$A$6,AB29=Matrica!$E$3),Matrica!$G$6,IF(AND(AA29=Matrica!$A$6,AB29=Matrica!$H$3),Matrica!$J$6,IF(AND(AA29=Matrica!$A$7,AB29=Matrica!$B$3),Matrica!$D$7,IF(AND(AA29=Matrica!$A$7,AB29=Matrica!$E$3),Matrica!$G$7,IF(AND(AA29=Matrica!$A$7,AB29=Matrica!$H$3),Matrica!$J$7,IF(AND(AA29=Matrica!$A$8,AB29=Matrica!$B$3),Matrica!$D$8,IF(AND(AA29=Matrica!$A$8,AB29=Matrica!$E$3),Matrica!$G$8,IF(AND(AA29=Matrica!$A$8,AB29=Matrica!$H$3),Matrica!$J$8,IF(AND(AA29=Matrica!$A$9,AB29=Matrica!$B$3),Matrica!$D$9,IF(AND(AA29=Matrica!$A$9,AB29=Matrica!$E$3),Matrica!$G$9,IF(AND(AA29=Matrica!$A$9,AB29=Matrica!$H$3),Matrica!$J$9,IF(AND(AA29=Matrica!$A$10,AB29=Matrica!$B$3),Matrica!$D$10,IF(AND(AA29=Matrica!$A$10,AB29=Matrica!$E$3),Matrica!$G$10,IF(AND(AA29=Matrica!$A$10,AB29=Matrica!$H$3),Matrica!$J$10,IF(AND(AA29=Matrica!$A$11,AB29=Matrica!$B$3),Matrica!$D$11,IF(AND(AA29=Matrica!$A$11,AB29=Matrica!$E$3),Matrica!$G$11,IF(AND(AA29=Matrica!$A$11,AB29=Matrica!$H$3),Matrica!$J$11,IF(AND(AA29=Matrica!$A$12,AB29=Matrica!$B$3),Matrica!$D$12,IF(AND(AA29=Matrica!$A$12,AB29=Matrica!$E$3),Matrica!$G$12,IF(AND(AA29=Matrica!$A$12,AB29=Matrica!$H$3),Matrica!$J$12,IF(AND(AA29=Matrica!$A$13,AB29=Matrica!$B$3),Matrica!$D$13,IF(AND(AA29=Matrica!$A$13,AB29=Matrica!$E$3),Matrica!$G$13,IF(AND(AA29=Matrica!$A$13,AB29=Matrica!$H$3),Matrica!$J$13,IF(AND(AA29=Matrica!$A$14,AB29=Matrica!$B$3),Matrica!$D$14,IF(AND(AA29=Matrica!$A$14,AB29=Matrica!$E$3),Matrica!$G$14,IF(AND(AA29=Matrica!$A$14,AB29=Matrica!$H$3),Matrica!$J$14,IF(AND(AA29=Matrica!$A$15,AB29=Matrica!$B$3),Matrica!$D$15,IF(AND(AA29=Matrica!$A$15,AB29=Matrica!$E$3),Matrica!$G$15,IF(AND(AA29=Matrica!$A$15,AB29=Matrica!$H$3),Matrica!$J$15,IF(AND(AA29=Matrica!$A$16,AB29=Matrica!$B$3),Matrica!$D$16,IF(AND(AA29=Matrica!$A$16,AB29=Matrica!$E$3),Matrica!$G$16,IF(AND(AA29=Matrica!$A$16,AB29=Matrica!$H$3),Matrica!$J$16,"")))))))))))))))))))))))))))))))))))))))</f>
        <v>3.96</v>
      </c>
      <c r="AA29" s="62" t="s">
        <v>9</v>
      </c>
      <c r="AB29" s="62">
        <v>3</v>
      </c>
      <c r="AC29" s="50">
        <v>3.9</v>
      </c>
      <c r="AD29" s="37" t="str">
        <f t="shared" si="5"/>
        <v>RAST</v>
      </c>
      <c r="AE29" s="37">
        <f t="shared" si="6"/>
        <v>12.068965517241377</v>
      </c>
      <c r="AF29" s="37">
        <f t="shared" si="7"/>
        <v>1.8276762402088732E-2</v>
      </c>
      <c r="AG29" s="47"/>
      <c r="AH29" s="53" t="e">
        <f>AC28/((P28-P29)/P29+1)</f>
        <v>#VALUE!</v>
      </c>
    </row>
    <row r="30" spans="1:34" ht="30" customHeight="1" x14ac:dyDescent="0.25">
      <c r="A30" s="49"/>
      <c r="B30" s="49"/>
      <c r="C30" s="51" t="s">
        <v>176</v>
      </c>
      <c r="D30" s="43" t="s">
        <v>142</v>
      </c>
      <c r="E30" s="39" t="s">
        <v>11</v>
      </c>
      <c r="F30" s="43" t="s">
        <v>137</v>
      </c>
      <c r="G30" s="39"/>
      <c r="H30" s="39"/>
      <c r="I30" s="39"/>
      <c r="J30" s="39"/>
      <c r="K30" s="39"/>
      <c r="L30" s="40"/>
      <c r="M30" s="40"/>
      <c r="N30" s="48"/>
      <c r="O30" s="41">
        <f t="shared" si="1"/>
        <v>0</v>
      </c>
      <c r="P30" s="41" t="str">
        <f t="shared" si="2"/>
        <v/>
      </c>
      <c r="Q30" s="48"/>
      <c r="R30" s="48"/>
      <c r="S30" s="48">
        <v>2.99</v>
      </c>
      <c r="T30" s="39" t="s">
        <v>10</v>
      </c>
      <c r="U30" s="39">
        <v>1</v>
      </c>
      <c r="V30" s="48">
        <v>3.29</v>
      </c>
      <c r="W30" s="39" t="s">
        <v>10</v>
      </c>
      <c r="X30" s="39">
        <v>2</v>
      </c>
      <c r="Y30" s="39">
        <f>IF(AND(AA30=Matrica!$A$4,AB30=Matrica!$B$3),Matrica!$B$4,IF(AND(AA30=Matrica!$A$4,AB30=Matrica!$E$3),Matrica!$E$4,IF(AND(AA30=Matrica!$A$4,AB30=Matrica!$H$3),Matrica!$H$4,IF(AND(AA30=Matrica!$A$5,AB30=Matrica!$B$3),Matrica!$B$5,IF(AND(AA30=Matrica!$A$5,AB30=Matrica!$E$3),Matrica!$E$5,IF(AND(AA30=Matrica!$A$5,AB30=Matrica!$H$3),Matrica!$H$5,IF(AND(AA30=Matrica!$A$6,AB30=Matrica!$B$3),Matrica!$B$6,IF(AND(AA30=Matrica!$A$6,AB30=Matrica!$E$3),Matrica!$E$6,IF(AND(AA30=Matrica!$A$6,AB30=Matrica!$H$3),Matrica!$H$6,IF(AND(AA30=Matrica!$A$7,AB30=Matrica!$B$3),Matrica!$B$7,IF(AND(AA30=Matrica!$A$7,AB30=Matrica!$E$3),Matrica!$E$7,IF(AND(AA30=Matrica!$A$7,AB30=Matrica!$H$3),Matrica!$H$7,IF(AND(AA30=Matrica!$A$8,AB30=Matrica!$B$3),Matrica!$B$8,IF(AND(AA30=Matrica!$A$8,AB30=Matrica!$E$3),Matrica!$E$8,IF(AND(AA30=Matrica!$A$8,AB30=Matrica!$H$3),Matrica!$H$8,IF(AND(AA30=Matrica!$A$9,AB30=Matrica!$B$3),Matrica!$B$9,IF(AND(AA30=Matrica!$A$9,AB30=Matrica!$E$3),Matrica!$E$9,IF(AND(AA30=Matrica!$A$9,AB30=Matrica!$H$3),Matrica!$H$9,IF(AND(AA30=Matrica!$A$10,AB30=Matrica!$B$3),Matrica!$B$10,IF(AND(AA30=Matrica!$A$10,AB30=Matrica!$E$3),Matrica!$E$10,IF(AND(AA30=Matrica!$A$10,AB30=Matrica!$H$3),Matrica!$H$10,IF(AND(AA30=Matrica!$A$11,AB30=Matrica!$B$3),Matrica!$B$11,IF(AND(AA30=Matrica!$A$11,AB30=Matrica!$E$3),Matrica!$E$11,IF(AND(AA30=Matrica!$A$11,AB30=Matrica!$H$3),Matrica!$H$11,IF(AND(AA30=Matrica!$A$12,AB30=Matrica!$B$3),Matrica!$B$12,IF(AND(AA30=Matrica!$A$12,AB30=Matrica!$E$3),Matrica!$E$12,IF(AND(AA30=Matrica!$A$12,AB30=Matrica!$H$3),Matrica!$H$12,IF(AND(AA30=Matrica!$A$13,AB30=Matrica!$B$3),Matrica!$B$13,IF(AND(AA30=Matrica!$A$13,AB30=Matrica!$E$3),Matrica!$E$13,IF(AND(AA30=Matrica!$A$13,AB30=Matrica!$H$3),Matrica!$H$13,IF(AND(AA30=Matrica!$A$14,AB30=Matrica!$B$3),Matrica!$B$14,IF(AND(AA30=Matrica!$A$14,AB30=Matrica!$E$3),Matrica!$E$14,IF(AND(AA30=Matrica!$A$14,AB30=Matrica!$H$3),Matrica!$H$14,IF(AND(AA30=Matrica!$A$15,AB30=Matrica!$B$3),Matrica!$B$15,IF(AND(AA30=Matrica!$A$15,AB30=Matrica!$E$3),Matrica!$E$15,IF(AND(AA30=Matrica!$A$15,AB30=Matrica!$H$3),Matrica!$H$15,IF(AND(AA30=Matrica!$A$16,AB30=Matrica!$B$3),Matrica!$B$16,IF(AND(AA30=Matrica!$A$16,AB30=Matrica!$E$3),Matrica!$E$16,IF(AND(AA30=Matrica!$A$16,AB30=Matrica!$H$3),Matrica!$H$16,"")))))))))))))))))))))))))))))))))))))))</f>
        <v>3.12</v>
      </c>
      <c r="Z30" s="39">
        <f>IF(AND(AA30=Matrica!$A$4,AB30=Matrica!$B$3),Matrica!$D$4,IF(AND(AA30=Matrica!$A$4,AB30=Matrica!$E$3),Matrica!$G$4,IF(AND(AA30=Matrica!$A$4,AB30=Matrica!$H$3),Matrica!$J$4,IF(AND(AA30=Matrica!$A$5,AB30=Matrica!$B$3),Matrica!$D$5,IF(AND(AA30=Matrica!$A$5,AB30=Matrica!$E$3),Matrica!$G$5,IF(AND(AA30=Matrica!$A$5,AB30=Matrica!$H$3),Matrica!$J$5,IF(AND(AA30=Matrica!$A$6,AB30=Matrica!$B$3),Matrica!$D$6,IF(AND(AA30=Matrica!$A$6,AB30=Matrica!$E$3),Matrica!$G$6,IF(AND(AA30=Matrica!$A$6,AB30=Matrica!$H$3),Matrica!$J$6,IF(AND(AA30=Matrica!$A$7,AB30=Matrica!$B$3),Matrica!$D$7,IF(AND(AA30=Matrica!$A$7,AB30=Matrica!$E$3),Matrica!$G$7,IF(AND(AA30=Matrica!$A$7,AB30=Matrica!$H$3),Matrica!$J$7,IF(AND(AA30=Matrica!$A$8,AB30=Matrica!$B$3),Matrica!$D$8,IF(AND(AA30=Matrica!$A$8,AB30=Matrica!$E$3),Matrica!$G$8,IF(AND(AA30=Matrica!$A$8,AB30=Matrica!$H$3),Matrica!$J$8,IF(AND(AA30=Matrica!$A$9,AB30=Matrica!$B$3),Matrica!$D$9,IF(AND(AA30=Matrica!$A$9,AB30=Matrica!$E$3),Matrica!$G$9,IF(AND(AA30=Matrica!$A$9,AB30=Matrica!$H$3),Matrica!$J$9,IF(AND(AA30=Matrica!$A$10,AB30=Matrica!$B$3),Matrica!$D$10,IF(AND(AA30=Matrica!$A$10,AB30=Matrica!$E$3),Matrica!$G$10,IF(AND(AA30=Matrica!$A$10,AB30=Matrica!$H$3),Matrica!$J$10,IF(AND(AA30=Matrica!$A$11,AB30=Matrica!$B$3),Matrica!$D$11,IF(AND(AA30=Matrica!$A$11,AB30=Matrica!$E$3),Matrica!$G$11,IF(AND(AA30=Matrica!$A$11,AB30=Matrica!$H$3),Matrica!$J$11,IF(AND(AA30=Matrica!$A$12,AB30=Matrica!$B$3),Matrica!$D$12,IF(AND(AA30=Matrica!$A$12,AB30=Matrica!$E$3),Matrica!$G$12,IF(AND(AA30=Matrica!$A$12,AB30=Matrica!$H$3),Matrica!$J$12,IF(AND(AA30=Matrica!$A$13,AB30=Matrica!$B$3),Matrica!$D$13,IF(AND(AA30=Matrica!$A$13,AB30=Matrica!$E$3),Matrica!$G$13,IF(AND(AA30=Matrica!$A$13,AB30=Matrica!$H$3),Matrica!$J$13,IF(AND(AA30=Matrica!$A$14,AB30=Matrica!$B$3),Matrica!$D$14,IF(AND(AA30=Matrica!$A$14,AB30=Matrica!$E$3),Matrica!$G$14,IF(AND(AA30=Matrica!$A$14,AB30=Matrica!$H$3),Matrica!$J$14,IF(AND(AA30=Matrica!$A$15,AB30=Matrica!$B$3),Matrica!$D$15,IF(AND(AA30=Matrica!$A$15,AB30=Matrica!$E$3),Matrica!$G$15,IF(AND(AA30=Matrica!$A$15,AB30=Matrica!$H$3),Matrica!$J$15,IF(AND(AA30=Matrica!$A$16,AB30=Matrica!$B$3),Matrica!$D$16,IF(AND(AA30=Matrica!$A$16,AB30=Matrica!$E$3),Matrica!$G$16,IF(AND(AA30=Matrica!$A$16,AB30=Matrica!$H$3),Matrica!$J$16,"")))))))))))))))))))))))))))))))))))))))</f>
        <v>3.33</v>
      </c>
      <c r="AA30" s="45" t="s">
        <v>10</v>
      </c>
      <c r="AB30" s="45">
        <v>2</v>
      </c>
      <c r="AC30" s="50">
        <v>3.33</v>
      </c>
      <c r="AD30" s="37" t="str">
        <f t="shared" si="5"/>
        <v>ISTI</v>
      </c>
      <c r="AE30" s="37">
        <f t="shared" si="6"/>
        <v>11.371237458193974</v>
      </c>
      <c r="AF30" s="37">
        <f t="shared" si="7"/>
        <v>1.2158054711246211E-2</v>
      </c>
      <c r="AG30" s="47"/>
    </row>
    <row r="31" spans="1:34" ht="30" x14ac:dyDescent="0.25">
      <c r="A31" s="49"/>
      <c r="B31" s="49"/>
      <c r="C31" s="51" t="s">
        <v>177</v>
      </c>
      <c r="D31" s="43" t="s">
        <v>142</v>
      </c>
      <c r="E31" s="39" t="s">
        <v>13</v>
      </c>
      <c r="F31" s="43" t="s">
        <v>137</v>
      </c>
      <c r="G31" s="39"/>
      <c r="H31" s="39"/>
      <c r="I31" s="39"/>
      <c r="J31" s="39"/>
      <c r="K31" s="39"/>
      <c r="L31" s="40"/>
      <c r="M31" s="40"/>
      <c r="N31" s="48"/>
      <c r="O31" s="41">
        <f t="shared" si="1"/>
        <v>0</v>
      </c>
      <c r="P31" s="41" t="str">
        <f t="shared" si="2"/>
        <v/>
      </c>
      <c r="Q31" s="48"/>
      <c r="R31" s="48"/>
      <c r="S31" s="48">
        <v>2.7</v>
      </c>
      <c r="T31" s="39" t="s">
        <v>11</v>
      </c>
      <c r="U31" s="39">
        <v>2</v>
      </c>
      <c r="V31" s="48">
        <v>2.97</v>
      </c>
      <c r="W31" s="39" t="s">
        <v>10</v>
      </c>
      <c r="X31" s="39">
        <v>1</v>
      </c>
      <c r="Y31" s="39">
        <f>IF(AND(AA31=Matrica!$A$4,AB31=Matrica!$B$3),Matrica!$B$4,IF(AND(AA31=Matrica!$A$4,AB31=Matrica!$E$3),Matrica!$E$4,IF(AND(AA31=Matrica!$A$4,AB31=Matrica!$H$3),Matrica!$H$4,IF(AND(AA31=Matrica!$A$5,AB31=Matrica!$B$3),Matrica!$B$5,IF(AND(AA31=Matrica!$A$5,AB31=Matrica!$E$3),Matrica!$E$5,IF(AND(AA31=Matrica!$A$5,AB31=Matrica!$H$3),Matrica!$H$5,IF(AND(AA31=Matrica!$A$6,AB31=Matrica!$B$3),Matrica!$B$6,IF(AND(AA31=Matrica!$A$6,AB31=Matrica!$E$3),Matrica!$E$6,IF(AND(AA31=Matrica!$A$6,AB31=Matrica!$H$3),Matrica!$H$6,IF(AND(AA31=Matrica!$A$7,AB31=Matrica!$B$3),Matrica!$B$7,IF(AND(AA31=Matrica!$A$7,AB31=Matrica!$E$3),Matrica!$E$7,IF(AND(AA31=Matrica!$A$7,AB31=Matrica!$H$3),Matrica!$H$7,IF(AND(AA31=Matrica!$A$8,AB31=Matrica!$B$3),Matrica!$B$8,IF(AND(AA31=Matrica!$A$8,AB31=Matrica!$E$3),Matrica!$E$8,IF(AND(AA31=Matrica!$A$8,AB31=Matrica!$H$3),Matrica!$H$8,IF(AND(AA31=Matrica!$A$9,AB31=Matrica!$B$3),Matrica!$B$9,IF(AND(AA31=Matrica!$A$9,AB31=Matrica!$E$3),Matrica!$E$9,IF(AND(AA31=Matrica!$A$9,AB31=Matrica!$H$3),Matrica!$H$9,IF(AND(AA31=Matrica!$A$10,AB31=Matrica!$B$3),Matrica!$B$10,IF(AND(AA31=Matrica!$A$10,AB31=Matrica!$E$3),Matrica!$E$10,IF(AND(AA31=Matrica!$A$10,AB31=Matrica!$H$3),Matrica!$H$10,IF(AND(AA31=Matrica!$A$11,AB31=Matrica!$B$3),Matrica!$B$11,IF(AND(AA31=Matrica!$A$11,AB31=Matrica!$E$3),Matrica!$E$11,IF(AND(AA31=Matrica!$A$11,AB31=Matrica!$H$3),Matrica!$H$11,IF(AND(AA31=Matrica!$A$12,AB31=Matrica!$B$3),Matrica!$B$12,IF(AND(AA31=Matrica!$A$12,AB31=Matrica!$E$3),Matrica!$E$12,IF(AND(AA31=Matrica!$A$12,AB31=Matrica!$H$3),Matrica!$H$12,IF(AND(AA31=Matrica!$A$13,AB31=Matrica!$B$3),Matrica!$B$13,IF(AND(AA31=Matrica!$A$13,AB31=Matrica!$E$3),Matrica!$E$13,IF(AND(AA31=Matrica!$A$13,AB31=Matrica!$H$3),Matrica!$H$13,IF(AND(AA31=Matrica!$A$14,AB31=Matrica!$B$3),Matrica!$B$14,IF(AND(AA31=Matrica!$A$14,AB31=Matrica!$E$3),Matrica!$E$14,IF(AND(AA31=Matrica!$A$14,AB31=Matrica!$H$3),Matrica!$H$14,IF(AND(AA31=Matrica!$A$15,AB31=Matrica!$B$3),Matrica!$B$15,IF(AND(AA31=Matrica!$A$15,AB31=Matrica!$E$3),Matrica!$E$15,IF(AND(AA31=Matrica!$A$15,AB31=Matrica!$H$3),Matrica!$H$15,IF(AND(AA31=Matrica!$A$16,AB31=Matrica!$B$3),Matrica!$B$16,IF(AND(AA31=Matrica!$A$16,AB31=Matrica!$E$3),Matrica!$E$16,IF(AND(AA31=Matrica!$A$16,AB31=Matrica!$H$3),Matrica!$H$16,"")))))))))))))))))))))))))))))))))))))))</f>
        <v>2.59</v>
      </c>
      <c r="Z31" s="39">
        <f>IF(AND(AA31=Matrica!$A$4,AB31=Matrica!$B$3),Matrica!$D$4,IF(AND(AA31=Matrica!$A$4,AB31=Matrica!$E$3),Matrica!$G$4,IF(AND(AA31=Matrica!$A$4,AB31=Matrica!$H$3),Matrica!$J$4,IF(AND(AA31=Matrica!$A$5,AB31=Matrica!$B$3),Matrica!$D$5,IF(AND(AA31=Matrica!$A$5,AB31=Matrica!$E$3),Matrica!$G$5,IF(AND(AA31=Matrica!$A$5,AB31=Matrica!$H$3),Matrica!$J$5,IF(AND(AA31=Matrica!$A$6,AB31=Matrica!$B$3),Matrica!$D$6,IF(AND(AA31=Matrica!$A$6,AB31=Matrica!$E$3),Matrica!$G$6,IF(AND(AA31=Matrica!$A$6,AB31=Matrica!$H$3),Matrica!$J$6,IF(AND(AA31=Matrica!$A$7,AB31=Matrica!$B$3),Matrica!$D$7,IF(AND(AA31=Matrica!$A$7,AB31=Matrica!$E$3),Matrica!$G$7,IF(AND(AA31=Matrica!$A$7,AB31=Matrica!$H$3),Matrica!$J$7,IF(AND(AA31=Matrica!$A$8,AB31=Matrica!$B$3),Matrica!$D$8,IF(AND(AA31=Matrica!$A$8,AB31=Matrica!$E$3),Matrica!$G$8,IF(AND(AA31=Matrica!$A$8,AB31=Matrica!$H$3),Matrica!$J$8,IF(AND(AA31=Matrica!$A$9,AB31=Matrica!$B$3),Matrica!$D$9,IF(AND(AA31=Matrica!$A$9,AB31=Matrica!$E$3),Matrica!$G$9,IF(AND(AA31=Matrica!$A$9,AB31=Matrica!$H$3),Matrica!$J$9,IF(AND(AA31=Matrica!$A$10,AB31=Matrica!$B$3),Matrica!$D$10,IF(AND(AA31=Matrica!$A$10,AB31=Matrica!$E$3),Matrica!$G$10,IF(AND(AA31=Matrica!$A$10,AB31=Matrica!$H$3),Matrica!$J$10,IF(AND(AA31=Matrica!$A$11,AB31=Matrica!$B$3),Matrica!$D$11,IF(AND(AA31=Matrica!$A$11,AB31=Matrica!$E$3),Matrica!$G$11,IF(AND(AA31=Matrica!$A$11,AB31=Matrica!$H$3),Matrica!$J$11,IF(AND(AA31=Matrica!$A$12,AB31=Matrica!$B$3),Matrica!$D$12,IF(AND(AA31=Matrica!$A$12,AB31=Matrica!$E$3),Matrica!$G$12,IF(AND(AA31=Matrica!$A$12,AB31=Matrica!$H$3),Matrica!$J$12,IF(AND(AA31=Matrica!$A$13,AB31=Matrica!$B$3),Matrica!$D$13,IF(AND(AA31=Matrica!$A$13,AB31=Matrica!$E$3),Matrica!$G$13,IF(AND(AA31=Matrica!$A$13,AB31=Matrica!$H$3),Matrica!$J$13,IF(AND(AA31=Matrica!$A$14,AB31=Matrica!$B$3),Matrica!$D$14,IF(AND(AA31=Matrica!$A$14,AB31=Matrica!$E$3),Matrica!$G$14,IF(AND(AA31=Matrica!$A$14,AB31=Matrica!$H$3),Matrica!$J$14,IF(AND(AA31=Matrica!$A$15,AB31=Matrica!$B$3),Matrica!$D$15,IF(AND(AA31=Matrica!$A$15,AB31=Matrica!$E$3),Matrica!$G$15,IF(AND(AA31=Matrica!$A$15,AB31=Matrica!$H$3),Matrica!$J$15,IF(AND(AA31=Matrica!$A$16,AB31=Matrica!$B$3),Matrica!$D$16,IF(AND(AA31=Matrica!$A$16,AB31=Matrica!$E$3),Matrica!$G$16,IF(AND(AA31=Matrica!$A$16,AB31=Matrica!$H$3),Matrica!$J$16,"")))))))))))))))))))))))))))))))))))))))</f>
        <v>2.75</v>
      </c>
      <c r="AA31" s="45" t="s">
        <v>11</v>
      </c>
      <c r="AB31" s="45">
        <v>2</v>
      </c>
      <c r="AC31" s="50">
        <v>2.75</v>
      </c>
      <c r="AD31" s="37" t="str">
        <f t="shared" si="5"/>
        <v>ISTI</v>
      </c>
      <c r="AE31" s="37">
        <f t="shared" si="6"/>
        <v>1.8518518518518452</v>
      </c>
      <c r="AF31" s="37">
        <f t="shared" si="7"/>
        <v>-7.4074074074074139E-2</v>
      </c>
      <c r="AG31" s="47"/>
      <c r="AH31" s="53" t="e">
        <f>AC30/((P30-P31)/P31+1)</f>
        <v>#VALUE!</v>
      </c>
    </row>
    <row r="32" spans="1:34" ht="30" x14ac:dyDescent="0.25">
      <c r="A32" s="49"/>
      <c r="B32" s="49"/>
      <c r="C32" s="39" t="s">
        <v>289</v>
      </c>
      <c r="D32" s="43" t="s">
        <v>151</v>
      </c>
      <c r="E32" s="39" t="s">
        <v>10</v>
      </c>
      <c r="F32" s="43" t="s">
        <v>137</v>
      </c>
      <c r="G32" s="38"/>
      <c r="H32" s="38"/>
      <c r="I32" s="38"/>
      <c r="J32" s="38"/>
      <c r="K32" s="38"/>
      <c r="L32" s="42"/>
      <c r="M32" s="42"/>
      <c r="N32" s="41"/>
      <c r="O32" s="41"/>
      <c r="P32" s="41"/>
      <c r="Q32" s="41"/>
      <c r="R32" s="41"/>
      <c r="S32" s="48"/>
      <c r="T32" s="38"/>
      <c r="U32" s="39"/>
      <c r="V32" s="48"/>
      <c r="W32" s="38"/>
      <c r="X32" s="39"/>
      <c r="Y32" s="39">
        <f>IF(AND(AA32=[1]Matrica!$A$4,AB32=[1]Matrica!$B$3),[1]Matrica!$B$4,IF(AND(AA32=[1]Matrica!$A$4,AB32=[1]Matrica!$E$3),[1]Matrica!$E$4,IF(AND(AA32=[1]Matrica!$A$4,AB32=[1]Matrica!$H$3),[1]Matrica!$H$4,IF(AND(AA32=[1]Matrica!$A$5,AB32=[1]Matrica!$B$3),[1]Matrica!$B$5,IF(AND(AA32=[1]Matrica!$A$5,AB32=[1]Matrica!$E$3),[1]Matrica!$E$5,IF(AND(AA32=[1]Matrica!$A$5,AB32=[1]Matrica!$H$3),[1]Matrica!$H$5,IF(AND(AA32=[1]Matrica!$A$6,AB32=[1]Matrica!$B$3),[1]Matrica!$B$6,IF(AND(AA32=[1]Matrica!$A$6,AB32=[1]Matrica!$E$3),[1]Matrica!$E$6,IF(AND(AA32=[1]Matrica!$A$6,AB32=[1]Matrica!$H$3),[1]Matrica!$H$6,IF(AND(AA32=[1]Matrica!$A$7,AB32=[1]Matrica!$B$3),[1]Matrica!$B$7,IF(AND(AA32=[1]Matrica!$A$7,AB32=[1]Matrica!$E$3),[1]Matrica!$E$7,IF(AND(AA32=[1]Matrica!$A$7,AB32=[1]Matrica!$H$3),[1]Matrica!$H$7,IF(AND(AA32=[1]Matrica!$A$8,AB32=[1]Matrica!$B$3),[1]Matrica!$B$8,IF(AND(AA32=[1]Matrica!$A$8,AB32=[1]Matrica!$E$3),[1]Matrica!$E$8,IF(AND(AA32=[1]Matrica!$A$8,AB32=[1]Matrica!$H$3),[1]Matrica!$H$8,IF(AND(AA32=[1]Matrica!$A$9,AB32=[1]Matrica!$B$3),[1]Matrica!$B$9,IF(AND(AA32=[1]Matrica!$A$9,AB32=[1]Matrica!$E$3),[1]Matrica!$E$9,IF(AND(AA32=[1]Matrica!$A$9,AB32=[1]Matrica!$H$3),[1]Matrica!$H$9,IF(AND(AA32=[1]Matrica!$A$10,AB32=[1]Matrica!$B$3),[1]Matrica!$B$10,IF(AND(AA32=[1]Matrica!$A$10,AB32=[1]Matrica!$E$3),[1]Matrica!$E$10,IF(AND(AA32=[1]Matrica!$A$10,AB32=[1]Matrica!$H$3),[1]Matrica!$H$10,IF(AND(AA32=[1]Matrica!$A$11,AB32=[1]Matrica!$B$3),[1]Matrica!$B$11,IF(AND(AA32=[1]Matrica!$A$11,AB32=[1]Matrica!$E$3),[1]Matrica!$E$11,IF(AND(AA32=[1]Matrica!$A$11,AB32=[1]Matrica!$H$3),[1]Matrica!$H$11,IF(AND(AA32=[1]Matrica!$A$12,AB32=[1]Matrica!$B$3),[1]Matrica!$B$12,IF(AND(AA32=[1]Matrica!$A$12,AB32=[1]Matrica!$E$3),[1]Matrica!$E$12,IF(AND(AA32=[1]Matrica!$A$12,AB32=[1]Matrica!$H$3),[1]Matrica!$H$12,IF(AND(AA32=[1]Matrica!$A$13,AB32=[1]Matrica!$B$3),[1]Matrica!$B$13,IF(AND(AA32=[1]Matrica!$A$13,AB32=[1]Matrica!$E$3),[1]Matrica!$E$13,IF(AND(AA32=[1]Matrica!$A$13,AB32=[1]Matrica!$H$3),[1]Matrica!$H$13,IF(AND(AA32=[1]Matrica!$A$14,AB32=[1]Matrica!$B$3),[1]Matrica!$B$14,IF(AND(AA32=[1]Matrica!$A$14,AB32=[1]Matrica!$E$3),[1]Matrica!$E$14,IF(AND(AA32=[1]Matrica!$A$14,AB32=[1]Matrica!$H$3),[1]Matrica!$H$14,IF(AND(AA32=[1]Matrica!$A$15,AB32=[1]Matrica!$B$3),[1]Matrica!$B$15,IF(AND(AA32=[1]Matrica!$A$15,AB32=[1]Matrica!$E$3),[1]Matrica!$E$15,IF(AND(AA32=[1]Matrica!$A$15,AB32=[1]Matrica!$H$3),[1]Matrica!$H$15,IF(AND(AA32=[1]Matrica!$A$16,AB32=[1]Matrica!$B$3),[1]Matrica!$B$16,IF(AND(AA32=[1]Matrica!$A$16,AB32=[1]Matrica!$E$3),[1]Matrica!$E$16,IF(AND(AA32=[1]Matrica!$A$16,AB32=[1]Matrica!$H$3),[1]Matrica!$H$16,"")))))))))))))))))))))))))))))))))))))))</f>
        <v>3.86</v>
      </c>
      <c r="Z32" s="39">
        <f>IF(AND(AA32=[1]Matrica!$A$4,AB32=[1]Matrica!$B$3),[1]Matrica!$D$4,IF(AND(AA32=[1]Matrica!$A$4,AB32=[1]Matrica!$E$3),[1]Matrica!$G$4,IF(AND(AA32=[1]Matrica!$A$4,AB32=[1]Matrica!$H$3),[1]Matrica!$J$4,IF(AND(AA32=[1]Matrica!$A$5,AB32=[1]Matrica!$B$3),[1]Matrica!$D$5,IF(AND(AA32=[1]Matrica!$A$5,AB32=[1]Matrica!$E$3),[1]Matrica!$G$5,IF(AND(AA32=[1]Matrica!$A$5,AB32=[1]Matrica!$H$3),[1]Matrica!$J$5,IF(AND(AA32=[1]Matrica!$A$6,AB32=[1]Matrica!$B$3),[1]Matrica!$D$6,IF(AND(AA32=[1]Matrica!$A$6,AB32=[1]Matrica!$E$3),[1]Matrica!$G$6,IF(AND(AA32=[1]Matrica!$A$6,AB32=[1]Matrica!$H$3),[1]Matrica!$J$6,IF(AND(AA32=[1]Matrica!$A$7,AB32=[1]Matrica!$B$3),[1]Matrica!$D$7,IF(AND(AA32=[1]Matrica!$A$7,AB32=[1]Matrica!$E$3),[1]Matrica!$G$7,IF(AND(AA32=[1]Matrica!$A$7,AB32=[1]Matrica!$H$3),[1]Matrica!$J$7,IF(AND(AA32=[1]Matrica!$A$8,AB32=[1]Matrica!$B$3),[1]Matrica!$D$8,IF(AND(AA32=[1]Matrica!$A$8,AB32=[1]Matrica!$E$3),[1]Matrica!$G$8,IF(AND(AA32=[1]Matrica!$A$8,AB32=[1]Matrica!$H$3),[1]Matrica!$J$8,IF(AND(AA32=[1]Matrica!$A$9,AB32=[1]Matrica!$B$3),[1]Matrica!$D$9,IF(AND(AA32=[1]Matrica!$A$9,AB32=[1]Matrica!$E$3),[1]Matrica!$G$9,IF(AND(AA32=[1]Matrica!$A$9,AB32=[1]Matrica!$H$3),[1]Matrica!$J$9,IF(AND(AA32=[1]Matrica!$A$10,AB32=[1]Matrica!$B$3),[1]Matrica!$D$10,IF(AND(AA32=[1]Matrica!$A$10,AB32=[1]Matrica!$E$3),[1]Matrica!$G$10,IF(AND(AA32=[1]Matrica!$A$10,AB32=[1]Matrica!$H$3),[1]Matrica!$J$10,IF(AND(AA32=[1]Matrica!$A$11,AB32=[1]Matrica!$B$3),[1]Matrica!$D$11,IF(AND(AA32=[1]Matrica!$A$11,AB32=[1]Matrica!$E$3),[1]Matrica!$G$11,IF(AND(AA32=[1]Matrica!$A$11,AB32=[1]Matrica!$H$3),[1]Matrica!$J$11,IF(AND(AA32=[1]Matrica!$A$12,AB32=[1]Matrica!$B$3),[1]Matrica!$D$12,IF(AND(AA32=[1]Matrica!$A$12,AB32=[1]Matrica!$E$3),[1]Matrica!$G$12,IF(AND(AA32=[1]Matrica!$A$12,AB32=[1]Matrica!$H$3),[1]Matrica!$J$12,IF(AND(AA32=[1]Matrica!$A$13,AB32=[1]Matrica!$B$3),[1]Matrica!$D$13,IF(AND(AA32=[1]Matrica!$A$13,AB32=[1]Matrica!$E$3),[1]Matrica!$G$13,IF(AND(AA32=[1]Matrica!$A$13,AB32=[1]Matrica!$H$3),[1]Matrica!$J$13,IF(AND(AA32=[1]Matrica!$A$14,AB32=[1]Matrica!$B$3),[1]Matrica!$D$14,IF(AND(AA32=[1]Matrica!$A$14,AB32=[1]Matrica!$E$3),[1]Matrica!$G$14,IF(AND(AA32=[1]Matrica!$A$14,AB32=[1]Matrica!$H$3),[1]Matrica!$J$14,IF(AND(AA32=[1]Matrica!$A$15,AB32=[1]Matrica!$B$3),[1]Matrica!$D$15,IF(AND(AA32=[1]Matrica!$A$15,AB32=[1]Matrica!$E$3),[1]Matrica!$G$15,IF(AND(AA32=[1]Matrica!$A$15,AB32=[1]Matrica!$H$3),[1]Matrica!$J$15,IF(AND(AA32=[1]Matrica!$A$16,AB32=[1]Matrica!$B$3),[1]Matrica!$D$16,IF(AND(AA32=[1]Matrica!$A$16,AB32=[1]Matrica!$E$3),[1]Matrica!$G$16,IF(AND(AA32=[1]Matrica!$A$16,AB32=[1]Matrica!$H$3),[1]Matrica!$J$16,"")))))))))))))))))))))))))))))))))))))))</f>
        <v>4.12</v>
      </c>
      <c r="AA32" s="45" t="s">
        <v>8</v>
      </c>
      <c r="AB32" s="45">
        <v>1</v>
      </c>
      <c r="AC32" s="50">
        <v>3.99</v>
      </c>
      <c r="AD32" s="37"/>
      <c r="AE32" s="37"/>
      <c r="AF32" s="37"/>
      <c r="AG32" s="47"/>
      <c r="AH32" s="53" t="e">
        <f>AC31/((P31-P32)/P32+1)</f>
        <v>#VALUE!</v>
      </c>
    </row>
    <row r="33" spans="3:34" ht="30" customHeight="1" x14ac:dyDescent="0.25">
      <c r="C33" s="38" t="s">
        <v>135</v>
      </c>
      <c r="D33" s="43" t="s">
        <v>136</v>
      </c>
      <c r="E33" s="39" t="s">
        <v>10</v>
      </c>
      <c r="F33" s="43" t="s">
        <v>137</v>
      </c>
      <c r="G33" s="38"/>
      <c r="H33" s="38"/>
      <c r="I33" s="38"/>
      <c r="J33" s="38">
        <v>17.32</v>
      </c>
      <c r="K33" s="38">
        <v>17.32</v>
      </c>
      <c r="L33" s="42">
        <f>J33+(G33*J33)+(H33*J33)</f>
        <v>17.32</v>
      </c>
      <c r="M33" s="42">
        <f>K33+(G33*K33)+(H33*K33)+(I33*K33)</f>
        <v>17.32</v>
      </c>
      <c r="N33" s="41">
        <v>2871.8</v>
      </c>
      <c r="O33" s="41">
        <f>L33*N33</f>
        <v>49739.576000000001</v>
      </c>
      <c r="P33" s="41">
        <f>IF(M33=0,"",M33*N33)</f>
        <v>49739.576000000001</v>
      </c>
      <c r="Q33" s="41">
        <f>O33/2817.35</f>
        <v>17.654737962979397</v>
      </c>
      <c r="R33" s="41">
        <f>IFERROR(P33/2817.35,"")</f>
        <v>17.654737962979397</v>
      </c>
      <c r="S33" s="41">
        <v>3.48</v>
      </c>
      <c r="T33" s="38" t="s">
        <v>9</v>
      </c>
      <c r="U33" s="38" t="s">
        <v>292</v>
      </c>
      <c r="V33" s="41">
        <v>3.48</v>
      </c>
      <c r="W33" s="38" t="s">
        <v>9</v>
      </c>
      <c r="X33" s="38" t="s">
        <v>292</v>
      </c>
      <c r="Y33" s="38">
        <f>IF(AND(AA33=Matrica!$A$4,AB33=Matrica!$B$3),Matrica!$B$4,IF(AND(AA33=Matrica!$A$4,AB33=Matrica!$E$3),Matrica!$E$4,IF(AND(AA33=Matrica!$A$4,AB33=Matrica!$H$3),Matrica!$H$4,IF(AND(AA33=Matrica!$A$5,AB33=Matrica!$B$3),Matrica!$B$5,IF(AND(AA33=Matrica!$A$5,AB33=Matrica!$E$3),Matrica!$E$5,IF(AND(AA33=Matrica!$A$5,AB33=Matrica!$H$3),Matrica!$H$5,IF(AND(AA33=Matrica!$A$6,AB33=Matrica!$B$3),Matrica!$B$6,IF(AND(AA33=Matrica!$A$6,AB33=Matrica!$E$3),Matrica!$E$6,IF(AND(AA33=Matrica!$A$6,AB33=Matrica!$H$3),Matrica!$H$6,IF(AND(AA33=Matrica!$A$7,AB33=Matrica!$B$3),Matrica!$B$7,IF(AND(AA33=Matrica!$A$7,AB33=Matrica!$E$3),Matrica!$E$7,IF(AND(AA33=Matrica!$A$7,AB33=Matrica!$H$3),Matrica!$H$7,IF(AND(AA33=Matrica!$A$8,AB33=Matrica!$B$3),Matrica!$B$8,IF(AND(AA33=Matrica!$A$8,AB33=Matrica!$E$3),Matrica!$E$8,IF(AND(AA33=Matrica!$A$8,AB33=Matrica!$H$3),Matrica!$H$8,IF(AND(AA33=Matrica!$A$9,AB33=Matrica!$B$3),Matrica!$B$9,IF(AND(AA33=Matrica!$A$9,AB33=Matrica!$E$3),Matrica!$E$9,IF(AND(AA33=Matrica!$A$9,AB33=Matrica!$H$3),Matrica!$H$9,IF(AND(AA33=Matrica!$A$10,AB33=Matrica!$B$3),Matrica!$B$10,IF(AND(AA33=Matrica!$A$10,AB33=Matrica!$E$3),Matrica!$E$10,IF(AND(AA33=Matrica!$A$10,AB33=Matrica!$H$3),Matrica!$H$10,IF(AND(AA33=Matrica!$A$11,AB33=Matrica!$B$3),Matrica!$B$11,IF(AND(AA33=Matrica!$A$11,AB33=Matrica!$E$3),Matrica!$E$11,IF(AND(AA33=Matrica!$A$11,AB33=Matrica!$H$3),Matrica!$H$11,IF(AND(AA33=Matrica!$A$12,AB33=Matrica!$B$3),Matrica!$B$12,IF(AND(AA33=Matrica!$A$12,AB33=Matrica!$E$3),Matrica!$E$12,IF(AND(AA33=Matrica!$A$12,AB33=Matrica!$H$3),Matrica!$H$12,IF(AND(AA33=Matrica!$A$13,AB33=Matrica!$B$3),Matrica!$B$13,IF(AND(AA33=Matrica!$A$13,AB33=Matrica!$E$3),Matrica!$E$13,IF(AND(AA33=Matrica!$A$13,AB33=Matrica!$H$3),Matrica!$H$13,IF(AND(AA33=Matrica!$A$14,AB33=Matrica!$B$3),Matrica!$B$14,IF(AND(AA33=Matrica!$A$14,AB33=Matrica!$E$3),Matrica!$E$14,IF(AND(AA33=Matrica!$A$14,AB33=Matrica!$H$3),Matrica!$H$14,IF(AND(AA33=Matrica!$A$15,AB33=Matrica!$B$3),Matrica!$B$15,IF(AND(AA33=Matrica!$A$15,AB33=Matrica!$E$3),Matrica!$E$15,IF(AND(AA33=Matrica!$A$15,AB33=Matrica!$H$3),Matrica!$H$15,IF(AND(AA33=Matrica!$A$16,AB33=Matrica!$B$3),Matrica!$B$16,IF(AND(AA33=Matrica!$A$16,AB33=Matrica!$E$3),Matrica!$E$16,IF(AND(AA33=Matrica!$A$16,AB33=Matrica!$H$3),Matrica!$H$16,"")))))))))))))))))))))))))))))))))))))))</f>
        <v>3.84</v>
      </c>
      <c r="Z33" s="38">
        <f>IF(AND(AA33=Matrica!$A$4,AB33=Matrica!$B$3),Matrica!$D$4,IF(AND(AA33=Matrica!$A$4,AB33=Matrica!$E$3),Matrica!$G$4,IF(AND(AA33=Matrica!$A$4,AB33=Matrica!$H$3),Matrica!$J$4,IF(AND(AA33=Matrica!$A$5,AB33=Matrica!$B$3),Matrica!$D$5,IF(AND(AA33=Matrica!$A$5,AB33=Matrica!$E$3),Matrica!$G$5,IF(AND(AA33=Matrica!$A$5,AB33=Matrica!$H$3),Matrica!$J$5,IF(AND(AA33=Matrica!$A$6,AB33=Matrica!$B$3),Matrica!$D$6,IF(AND(AA33=Matrica!$A$6,AB33=Matrica!$E$3),Matrica!$G$6,IF(AND(AA33=Matrica!$A$6,AB33=Matrica!$H$3),Matrica!$J$6,IF(AND(AA33=Matrica!$A$7,AB33=Matrica!$B$3),Matrica!$D$7,IF(AND(AA33=Matrica!$A$7,AB33=Matrica!$E$3),Matrica!$G$7,IF(AND(AA33=Matrica!$A$7,AB33=Matrica!$H$3),Matrica!$J$7,IF(AND(AA33=Matrica!$A$8,AB33=Matrica!$B$3),Matrica!$D$8,IF(AND(AA33=Matrica!$A$8,AB33=Matrica!$E$3),Matrica!$G$8,IF(AND(AA33=Matrica!$A$8,AB33=Matrica!$H$3),Matrica!$J$8,IF(AND(AA33=Matrica!$A$9,AB33=Matrica!$B$3),Matrica!$D$9,IF(AND(AA33=Matrica!$A$9,AB33=Matrica!$E$3),Matrica!$G$9,IF(AND(AA33=Matrica!$A$9,AB33=Matrica!$H$3),Matrica!$J$9,IF(AND(AA33=Matrica!$A$10,AB33=Matrica!$B$3),Matrica!$D$10,IF(AND(AA33=Matrica!$A$10,AB33=Matrica!$E$3),Matrica!$G$10,IF(AND(AA33=Matrica!$A$10,AB33=Matrica!$H$3),Matrica!$J$10,IF(AND(AA33=Matrica!$A$11,AB33=Matrica!$B$3),Matrica!$D$11,IF(AND(AA33=Matrica!$A$11,AB33=Matrica!$E$3),Matrica!$G$11,IF(AND(AA33=Matrica!$A$11,AB33=Matrica!$H$3),Matrica!$J$11,IF(AND(AA33=Matrica!$A$12,AB33=Matrica!$B$3),Matrica!$D$12,IF(AND(AA33=Matrica!$A$12,AB33=Matrica!$E$3),Matrica!$G$12,IF(AND(AA33=Matrica!$A$12,AB33=Matrica!$H$3),Matrica!$J$12,IF(AND(AA33=Matrica!$A$13,AB33=Matrica!$B$3),Matrica!$D$13,IF(AND(AA33=Matrica!$A$13,AB33=Matrica!$E$3),Matrica!$G$13,IF(AND(AA33=Matrica!$A$13,AB33=Matrica!$H$3),Matrica!$J$13,IF(AND(AA33=Matrica!$A$14,AB33=Matrica!$B$3),Matrica!$D$14,IF(AND(AA33=Matrica!$A$14,AB33=Matrica!$E$3),Matrica!$G$14,IF(AND(AA33=Matrica!$A$14,AB33=Matrica!$H$3),Matrica!$J$14,IF(AND(AA33=Matrica!$A$15,AB33=Matrica!$B$3),Matrica!$D$15,IF(AND(AA33=Matrica!$A$15,AB33=Matrica!$E$3),Matrica!$G$15,IF(AND(AA33=Matrica!$A$15,AB33=Matrica!$H$3),Matrica!$J$15,IF(AND(AA33=Matrica!$A$16,AB33=Matrica!$B$3),Matrica!$D$16,IF(AND(AA33=Matrica!$A$16,AB33=Matrica!$E$3),Matrica!$G$16,IF(AND(AA33=Matrica!$A$16,AB33=Matrica!$H$3),Matrica!$J$16,"")))))))))))))))))))))))))))))))))))))))</f>
        <v>3.96</v>
      </c>
      <c r="AA33" s="45" t="s">
        <v>9</v>
      </c>
      <c r="AB33" s="45">
        <v>3</v>
      </c>
      <c r="AC33" s="50">
        <v>3.84</v>
      </c>
      <c r="AD33" s="37" t="str">
        <f>IF(AND(S33&lt;Y33,S33&lt;Z33,V33&lt;Z33,V33&lt;Y33),"RAST",IF(AND(S33&gt;Y33,S33&gt;Z33,V33&gt;Y33,V33&gt;Z33),"PAD","ISTI"))</f>
        <v>RAST</v>
      </c>
      <c r="AE33" s="37">
        <f t="shared" ref="AE33:AE64" si="10">IFERROR((AC33-S33)/S33*100,"")</f>
        <v>10.344827586206893</v>
      </c>
      <c r="AF33" s="37">
        <f t="shared" ref="AF33:AF64" si="11">IFERROR((AC33-V33)/V33,"")</f>
        <v>0.10344827586206894</v>
      </c>
      <c r="AG33" s="47">
        <v>9</v>
      </c>
    </row>
    <row r="34" spans="3:34" ht="30" customHeight="1" x14ac:dyDescent="0.25">
      <c r="C34" s="52" t="s">
        <v>178</v>
      </c>
      <c r="D34" s="43" t="s">
        <v>86</v>
      </c>
      <c r="E34" s="39" t="s">
        <v>10</v>
      </c>
      <c r="F34" s="43" t="s">
        <v>137</v>
      </c>
      <c r="G34" s="38"/>
      <c r="H34" s="38"/>
      <c r="I34" s="38"/>
      <c r="J34" s="38">
        <v>13.42</v>
      </c>
      <c r="K34" s="38">
        <v>17.32</v>
      </c>
      <c r="L34" s="42">
        <f>J34+(G34*J34)+(H34*J34)</f>
        <v>13.42</v>
      </c>
      <c r="M34" s="42">
        <f>K34+(G34*K34)+(H34*K34)+(I34*K34)</f>
        <v>17.32</v>
      </c>
      <c r="N34" s="41">
        <v>2871.8</v>
      </c>
      <c r="O34" s="41">
        <f>L34*N34</f>
        <v>38539.556000000004</v>
      </c>
      <c r="P34" s="41">
        <f>IF(M34=0,"",M34*N34)</f>
        <v>49739.576000000001</v>
      </c>
      <c r="Q34" s="41">
        <f>O34/2817.35</f>
        <v>13.679363941292351</v>
      </c>
      <c r="R34" s="41">
        <f>IFERROR(P34/2817.35,"")</f>
        <v>17.654737962979397</v>
      </c>
      <c r="S34" s="41">
        <v>2.7</v>
      </c>
      <c r="T34" s="38" t="s">
        <v>11</v>
      </c>
      <c r="U34" s="38" t="s">
        <v>291</v>
      </c>
      <c r="V34" s="41">
        <v>3.48</v>
      </c>
      <c r="W34" s="38" t="s">
        <v>9</v>
      </c>
      <c r="X34" s="38" t="s">
        <v>292</v>
      </c>
      <c r="Y34" s="38">
        <f>IF(AND(AA34=Matrica!$A$4,AB34=Matrica!$B$3),Matrica!$B$4,IF(AND(AA34=Matrica!$A$4,AB34=Matrica!$E$3),Matrica!$E$4,IF(AND(AA34=Matrica!$A$4,AB34=Matrica!$H$3),Matrica!$H$4,IF(AND(AA34=Matrica!$A$5,AB34=Matrica!$B$3),Matrica!$B$5,IF(AND(AA34=Matrica!$A$5,AB34=Matrica!$E$3),Matrica!$E$5,IF(AND(AA34=Matrica!$A$5,AB34=Matrica!$H$3),Matrica!$H$5,IF(AND(AA34=Matrica!$A$6,AB34=Matrica!$B$3),Matrica!$B$6,IF(AND(AA34=Matrica!$A$6,AB34=Matrica!$E$3),Matrica!$E$6,IF(AND(AA34=Matrica!$A$6,AB34=Matrica!$H$3),Matrica!$H$6,IF(AND(AA34=Matrica!$A$7,AB34=Matrica!$B$3),Matrica!$B$7,IF(AND(AA34=Matrica!$A$7,AB34=Matrica!$E$3),Matrica!$E$7,IF(AND(AA34=Matrica!$A$7,AB34=Matrica!$H$3),Matrica!$H$7,IF(AND(AA34=Matrica!$A$8,AB34=Matrica!$B$3),Matrica!$B$8,IF(AND(AA34=Matrica!$A$8,AB34=Matrica!$E$3),Matrica!$E$8,IF(AND(AA34=Matrica!$A$8,AB34=Matrica!$H$3),Matrica!$H$8,IF(AND(AA34=Matrica!$A$9,AB34=Matrica!$B$3),Matrica!$B$9,IF(AND(AA34=Matrica!$A$9,AB34=Matrica!$E$3),Matrica!$E$9,IF(AND(AA34=Matrica!$A$9,AB34=Matrica!$H$3),Matrica!$H$9,IF(AND(AA34=Matrica!$A$10,AB34=Matrica!$B$3),Matrica!$B$10,IF(AND(AA34=Matrica!$A$10,AB34=Matrica!$E$3),Matrica!$E$10,IF(AND(AA34=Matrica!$A$10,AB34=Matrica!$H$3),Matrica!$H$10,IF(AND(AA34=Matrica!$A$11,AB34=Matrica!$B$3),Matrica!$B$11,IF(AND(AA34=Matrica!$A$11,AB34=Matrica!$E$3),Matrica!$E$11,IF(AND(AA34=Matrica!$A$11,AB34=Matrica!$H$3),Matrica!$H$11,IF(AND(AA34=Matrica!$A$12,AB34=Matrica!$B$3),Matrica!$B$12,IF(AND(AA34=Matrica!$A$12,AB34=Matrica!$E$3),Matrica!$E$12,IF(AND(AA34=Matrica!$A$12,AB34=Matrica!$H$3),Matrica!$H$12,IF(AND(AA34=Matrica!$A$13,AB34=Matrica!$B$3),Matrica!$B$13,IF(AND(AA34=Matrica!$A$13,AB34=Matrica!$E$3),Matrica!$E$13,IF(AND(AA34=Matrica!$A$13,AB34=Matrica!$H$3),Matrica!$H$13,IF(AND(AA34=Matrica!$A$14,AB34=Matrica!$B$3),Matrica!$B$14,IF(AND(AA34=Matrica!$A$14,AB34=Matrica!$E$3),Matrica!$E$14,IF(AND(AA34=Matrica!$A$14,AB34=Matrica!$H$3),Matrica!$H$14,IF(AND(AA34=Matrica!$A$15,AB34=Matrica!$B$3),Matrica!$B$15,IF(AND(AA34=Matrica!$A$15,AB34=Matrica!$E$3),Matrica!$E$15,IF(AND(AA34=Matrica!$A$15,AB34=Matrica!$H$3),Matrica!$H$15,IF(AND(AA34=Matrica!$A$16,AB34=Matrica!$B$3),Matrica!$B$16,IF(AND(AA34=Matrica!$A$16,AB34=Matrica!$E$3),Matrica!$E$16,IF(AND(AA34=Matrica!$A$16,AB34=Matrica!$H$3),Matrica!$H$16,"")))))))))))))))))))))))))))))))))))))))</f>
        <v>3.84</v>
      </c>
      <c r="Z34" s="38">
        <f>IF(AND(AA34=Matrica!$A$4,AB34=Matrica!$B$3),Matrica!$D$4,IF(AND(AA34=Matrica!$A$4,AB34=Matrica!$E$3),Matrica!$G$4,IF(AND(AA34=Matrica!$A$4,AB34=Matrica!$H$3),Matrica!$J$4,IF(AND(AA34=Matrica!$A$5,AB34=Matrica!$B$3),Matrica!$D$5,IF(AND(AA34=Matrica!$A$5,AB34=Matrica!$E$3),Matrica!$G$5,IF(AND(AA34=Matrica!$A$5,AB34=Matrica!$H$3),Matrica!$J$5,IF(AND(AA34=Matrica!$A$6,AB34=Matrica!$B$3),Matrica!$D$6,IF(AND(AA34=Matrica!$A$6,AB34=Matrica!$E$3),Matrica!$G$6,IF(AND(AA34=Matrica!$A$6,AB34=Matrica!$H$3),Matrica!$J$6,IF(AND(AA34=Matrica!$A$7,AB34=Matrica!$B$3),Matrica!$D$7,IF(AND(AA34=Matrica!$A$7,AB34=Matrica!$E$3),Matrica!$G$7,IF(AND(AA34=Matrica!$A$7,AB34=Matrica!$H$3),Matrica!$J$7,IF(AND(AA34=Matrica!$A$8,AB34=Matrica!$B$3),Matrica!$D$8,IF(AND(AA34=Matrica!$A$8,AB34=Matrica!$E$3),Matrica!$G$8,IF(AND(AA34=Matrica!$A$8,AB34=Matrica!$H$3),Matrica!$J$8,IF(AND(AA34=Matrica!$A$9,AB34=Matrica!$B$3),Matrica!$D$9,IF(AND(AA34=Matrica!$A$9,AB34=Matrica!$E$3),Matrica!$G$9,IF(AND(AA34=Matrica!$A$9,AB34=Matrica!$H$3),Matrica!$J$9,IF(AND(AA34=Matrica!$A$10,AB34=Matrica!$B$3),Matrica!$D$10,IF(AND(AA34=Matrica!$A$10,AB34=Matrica!$E$3),Matrica!$G$10,IF(AND(AA34=Matrica!$A$10,AB34=Matrica!$H$3),Matrica!$J$10,IF(AND(AA34=Matrica!$A$11,AB34=Matrica!$B$3),Matrica!$D$11,IF(AND(AA34=Matrica!$A$11,AB34=Matrica!$E$3),Matrica!$G$11,IF(AND(AA34=Matrica!$A$11,AB34=Matrica!$H$3),Matrica!$J$11,IF(AND(AA34=Matrica!$A$12,AB34=Matrica!$B$3),Matrica!$D$12,IF(AND(AA34=Matrica!$A$12,AB34=Matrica!$E$3),Matrica!$G$12,IF(AND(AA34=Matrica!$A$12,AB34=Matrica!$H$3),Matrica!$J$12,IF(AND(AA34=Matrica!$A$13,AB34=Matrica!$B$3),Matrica!$D$13,IF(AND(AA34=Matrica!$A$13,AB34=Matrica!$E$3),Matrica!$G$13,IF(AND(AA34=Matrica!$A$13,AB34=Matrica!$H$3),Matrica!$J$13,IF(AND(AA34=Matrica!$A$14,AB34=Matrica!$B$3),Matrica!$D$14,IF(AND(AA34=Matrica!$A$14,AB34=Matrica!$E$3),Matrica!$G$14,IF(AND(AA34=Matrica!$A$14,AB34=Matrica!$H$3),Matrica!$J$14,IF(AND(AA34=Matrica!$A$15,AB34=Matrica!$B$3),Matrica!$D$15,IF(AND(AA34=Matrica!$A$15,AB34=Matrica!$E$3),Matrica!$G$15,IF(AND(AA34=Matrica!$A$15,AB34=Matrica!$H$3),Matrica!$J$15,IF(AND(AA34=Matrica!$A$16,AB34=Matrica!$B$3),Matrica!$D$16,IF(AND(AA34=Matrica!$A$16,AB34=Matrica!$E$3),Matrica!$G$16,IF(AND(AA34=Matrica!$A$16,AB34=Matrica!$H$3),Matrica!$J$16,"")))))))))))))))))))))))))))))))))))))))</f>
        <v>3.96</v>
      </c>
      <c r="AA34" s="45" t="s">
        <v>9</v>
      </c>
      <c r="AB34" s="45">
        <v>3</v>
      </c>
      <c r="AC34" s="50">
        <v>3.84</v>
      </c>
      <c r="AD34" s="37" t="str">
        <f>IF(AND(S34&lt;Y34,S34&lt;Z34,V34&lt;Z34,V34&lt;Y34),"RAST",IF(AND(S34&gt;Y34,S34&gt;Z34,V34&gt;Y34,V34&gt;Z34),"PAD","ISTI"))</f>
        <v>RAST</v>
      </c>
      <c r="AE34" s="37">
        <f t="shared" si="10"/>
        <v>42.222222222222207</v>
      </c>
      <c r="AF34" s="37">
        <f t="shared" si="11"/>
        <v>0.10344827586206894</v>
      </c>
      <c r="AG34" s="47">
        <v>180.37</v>
      </c>
    </row>
    <row r="35" spans="3:34" ht="30" customHeight="1" x14ac:dyDescent="0.25">
      <c r="C35" s="52" t="s">
        <v>179</v>
      </c>
      <c r="D35" s="43" t="s">
        <v>86</v>
      </c>
      <c r="E35" s="39" t="s">
        <v>11</v>
      </c>
      <c r="F35" s="43" t="s">
        <v>137</v>
      </c>
      <c r="G35" s="38"/>
      <c r="H35" s="38"/>
      <c r="I35" s="38"/>
      <c r="J35" s="38">
        <v>14.88</v>
      </c>
      <c r="K35" s="38">
        <v>14.88</v>
      </c>
      <c r="L35" s="42">
        <f>J35+(G35*J35)+(H35*J35)</f>
        <v>14.88</v>
      </c>
      <c r="M35" s="42">
        <f>K35+(G35*K35)+(H35*K35)+(I35*K35)</f>
        <v>14.88</v>
      </c>
      <c r="N35" s="41">
        <v>2871.8</v>
      </c>
      <c r="O35" s="41">
        <f>L35*N35</f>
        <v>42732.384000000005</v>
      </c>
      <c r="P35" s="41">
        <f>IF(M35=0,"",M35*N35)</f>
        <v>42732.384000000005</v>
      </c>
      <c r="Q35" s="41">
        <f>O35/2817.35</f>
        <v>15.167580882744426</v>
      </c>
      <c r="R35" s="41">
        <f>IFERROR(P35/2817.35,"")</f>
        <v>15.167580882744426</v>
      </c>
      <c r="S35" s="41">
        <v>2.99</v>
      </c>
      <c r="T35" s="38" t="s">
        <v>10</v>
      </c>
      <c r="U35" s="38" t="s">
        <v>292</v>
      </c>
      <c r="V35" s="41">
        <v>2.99</v>
      </c>
      <c r="W35" s="38" t="s">
        <v>10</v>
      </c>
      <c r="X35" s="38" t="s">
        <v>292</v>
      </c>
      <c r="Y35" s="38">
        <f>IF(AND(AA35=Matrica!$A$4,AB35=Matrica!$B$3),Matrica!$B$4,IF(AND(AA35=Matrica!$A$4,AB35=Matrica!$E$3),Matrica!$E$4,IF(AND(AA35=Matrica!$A$4,AB35=Matrica!$H$3),Matrica!$H$4,IF(AND(AA35=Matrica!$A$5,AB35=Matrica!$B$3),Matrica!$B$5,IF(AND(AA35=Matrica!$A$5,AB35=Matrica!$E$3),Matrica!$E$5,IF(AND(AA35=Matrica!$A$5,AB35=Matrica!$H$3),Matrica!$H$5,IF(AND(AA35=Matrica!$A$6,AB35=Matrica!$B$3),Matrica!$B$6,IF(AND(AA35=Matrica!$A$6,AB35=Matrica!$E$3),Matrica!$E$6,IF(AND(AA35=Matrica!$A$6,AB35=Matrica!$H$3),Matrica!$H$6,IF(AND(AA35=Matrica!$A$7,AB35=Matrica!$B$3),Matrica!$B$7,IF(AND(AA35=Matrica!$A$7,AB35=Matrica!$E$3),Matrica!$E$7,IF(AND(AA35=Matrica!$A$7,AB35=Matrica!$H$3),Matrica!$H$7,IF(AND(AA35=Matrica!$A$8,AB35=Matrica!$B$3),Matrica!$B$8,IF(AND(AA35=Matrica!$A$8,AB35=Matrica!$E$3),Matrica!$E$8,IF(AND(AA35=Matrica!$A$8,AB35=Matrica!$H$3),Matrica!$H$8,IF(AND(AA35=Matrica!$A$9,AB35=Matrica!$B$3),Matrica!$B$9,IF(AND(AA35=Matrica!$A$9,AB35=Matrica!$E$3),Matrica!$E$9,IF(AND(AA35=Matrica!$A$9,AB35=Matrica!$H$3),Matrica!$H$9,IF(AND(AA35=Matrica!$A$10,AB35=Matrica!$B$3),Matrica!$B$10,IF(AND(AA35=Matrica!$A$10,AB35=Matrica!$E$3),Matrica!$E$10,IF(AND(AA35=Matrica!$A$10,AB35=Matrica!$H$3),Matrica!$H$10,IF(AND(AA35=Matrica!$A$11,AB35=Matrica!$B$3),Matrica!$B$11,IF(AND(AA35=Matrica!$A$11,AB35=Matrica!$E$3),Matrica!$E$11,IF(AND(AA35=Matrica!$A$11,AB35=Matrica!$H$3),Matrica!$H$11,IF(AND(AA35=Matrica!$A$12,AB35=Matrica!$B$3),Matrica!$B$12,IF(AND(AA35=Matrica!$A$12,AB35=Matrica!$E$3),Matrica!$E$12,IF(AND(AA35=Matrica!$A$12,AB35=Matrica!$H$3),Matrica!$H$12,IF(AND(AA35=Matrica!$A$13,AB35=Matrica!$B$3),Matrica!$B$13,IF(AND(AA35=Matrica!$A$13,AB35=Matrica!$E$3),Matrica!$E$13,IF(AND(AA35=Matrica!$A$13,AB35=Matrica!$H$3),Matrica!$H$13,IF(AND(AA35=Matrica!$A$14,AB35=Matrica!$B$3),Matrica!$B$14,IF(AND(AA35=Matrica!$A$14,AB35=Matrica!$E$3),Matrica!$E$14,IF(AND(AA35=Matrica!$A$14,AB35=Matrica!$H$3),Matrica!$H$14,IF(AND(AA35=Matrica!$A$15,AB35=Matrica!$B$3),Matrica!$B$15,IF(AND(AA35=Matrica!$A$15,AB35=Matrica!$E$3),Matrica!$E$15,IF(AND(AA35=Matrica!$A$15,AB35=Matrica!$H$3),Matrica!$H$15,IF(AND(AA35=Matrica!$A$16,AB35=Matrica!$B$3),Matrica!$B$16,IF(AND(AA35=Matrica!$A$16,AB35=Matrica!$E$3),Matrica!$E$16,IF(AND(AA35=Matrica!$A$16,AB35=Matrica!$H$3),Matrica!$H$16,"")))))))))))))))))))))))))))))))))))))))</f>
        <v>3.12</v>
      </c>
      <c r="Z35" s="38">
        <f>IF(AND(AA35=Matrica!$A$4,AB35=Matrica!$B$3),Matrica!$D$4,IF(AND(AA35=Matrica!$A$4,AB35=Matrica!$E$3),Matrica!$G$4,IF(AND(AA35=Matrica!$A$4,AB35=Matrica!$H$3),Matrica!$J$4,IF(AND(AA35=Matrica!$A$5,AB35=Matrica!$B$3),Matrica!$D$5,IF(AND(AA35=Matrica!$A$5,AB35=Matrica!$E$3),Matrica!$G$5,IF(AND(AA35=Matrica!$A$5,AB35=Matrica!$H$3),Matrica!$J$5,IF(AND(AA35=Matrica!$A$6,AB35=Matrica!$B$3),Matrica!$D$6,IF(AND(AA35=Matrica!$A$6,AB35=Matrica!$E$3),Matrica!$G$6,IF(AND(AA35=Matrica!$A$6,AB35=Matrica!$H$3),Matrica!$J$6,IF(AND(AA35=Matrica!$A$7,AB35=Matrica!$B$3),Matrica!$D$7,IF(AND(AA35=Matrica!$A$7,AB35=Matrica!$E$3),Matrica!$G$7,IF(AND(AA35=Matrica!$A$7,AB35=Matrica!$H$3),Matrica!$J$7,IF(AND(AA35=Matrica!$A$8,AB35=Matrica!$B$3),Matrica!$D$8,IF(AND(AA35=Matrica!$A$8,AB35=Matrica!$E$3),Matrica!$G$8,IF(AND(AA35=Matrica!$A$8,AB35=Matrica!$H$3),Matrica!$J$8,IF(AND(AA35=Matrica!$A$9,AB35=Matrica!$B$3),Matrica!$D$9,IF(AND(AA35=Matrica!$A$9,AB35=Matrica!$E$3),Matrica!$G$9,IF(AND(AA35=Matrica!$A$9,AB35=Matrica!$H$3),Matrica!$J$9,IF(AND(AA35=Matrica!$A$10,AB35=Matrica!$B$3),Matrica!$D$10,IF(AND(AA35=Matrica!$A$10,AB35=Matrica!$E$3),Matrica!$G$10,IF(AND(AA35=Matrica!$A$10,AB35=Matrica!$H$3),Matrica!$J$10,IF(AND(AA35=Matrica!$A$11,AB35=Matrica!$B$3),Matrica!$D$11,IF(AND(AA35=Matrica!$A$11,AB35=Matrica!$E$3),Matrica!$G$11,IF(AND(AA35=Matrica!$A$11,AB35=Matrica!$H$3),Matrica!$J$11,IF(AND(AA35=Matrica!$A$12,AB35=Matrica!$B$3),Matrica!$D$12,IF(AND(AA35=Matrica!$A$12,AB35=Matrica!$E$3),Matrica!$G$12,IF(AND(AA35=Matrica!$A$12,AB35=Matrica!$H$3),Matrica!$J$12,IF(AND(AA35=Matrica!$A$13,AB35=Matrica!$B$3),Matrica!$D$13,IF(AND(AA35=Matrica!$A$13,AB35=Matrica!$E$3),Matrica!$G$13,IF(AND(AA35=Matrica!$A$13,AB35=Matrica!$H$3),Matrica!$J$13,IF(AND(AA35=Matrica!$A$14,AB35=Matrica!$B$3),Matrica!$D$14,IF(AND(AA35=Matrica!$A$14,AB35=Matrica!$E$3),Matrica!$G$14,IF(AND(AA35=Matrica!$A$14,AB35=Matrica!$H$3),Matrica!$J$14,IF(AND(AA35=Matrica!$A$15,AB35=Matrica!$B$3),Matrica!$D$15,IF(AND(AA35=Matrica!$A$15,AB35=Matrica!$E$3),Matrica!$G$15,IF(AND(AA35=Matrica!$A$15,AB35=Matrica!$H$3),Matrica!$J$15,IF(AND(AA35=Matrica!$A$16,AB35=Matrica!$B$3),Matrica!$D$16,IF(AND(AA35=Matrica!$A$16,AB35=Matrica!$E$3),Matrica!$G$16,IF(AND(AA35=Matrica!$A$16,AB35=Matrica!$H$3),Matrica!$J$16,"")))))))))))))))))))))))))))))))))))))))</f>
        <v>3.33</v>
      </c>
      <c r="AA35" s="45" t="s">
        <v>10</v>
      </c>
      <c r="AB35" s="45">
        <v>2</v>
      </c>
      <c r="AC35" s="50">
        <v>3.31</v>
      </c>
      <c r="AD35" s="37" t="str">
        <f>IF(AND(S35&lt;Y35,S35&lt;Z35,V35&lt;Z35,V35&lt;Y35),"RAST",IF(AND(S35&gt;Y35,S35&gt;Z35,V35&gt;Y35,V35&gt;Z35),"PAD","ISTI"))</f>
        <v>RAST</v>
      </c>
      <c r="AE35" s="37">
        <f t="shared" si="10"/>
        <v>10.70234113712374</v>
      </c>
      <c r="AF35" s="37">
        <f t="shared" si="11"/>
        <v>0.1070234113712374</v>
      </c>
      <c r="AG35" s="47">
        <v>20.85</v>
      </c>
      <c r="AH35" s="53">
        <f>AC34/((P34-P35)/P35+1)</f>
        <v>3.2990300230946885</v>
      </c>
    </row>
    <row r="36" spans="3:34" ht="28.5" customHeight="1" x14ac:dyDescent="0.25">
      <c r="C36" s="38" t="s">
        <v>180</v>
      </c>
      <c r="D36" s="43" t="s">
        <v>86</v>
      </c>
      <c r="E36" s="39" t="s">
        <v>13</v>
      </c>
      <c r="F36" s="43" t="s">
        <v>137</v>
      </c>
      <c r="G36" s="38"/>
      <c r="H36" s="38"/>
      <c r="I36" s="38"/>
      <c r="J36" s="38">
        <v>13.42</v>
      </c>
      <c r="K36" s="38">
        <v>13.42</v>
      </c>
      <c r="L36" s="42">
        <f>J36+(G36*J36)+(H36*J36)</f>
        <v>13.42</v>
      </c>
      <c r="M36" s="42">
        <f>K36+(G36*K36)+(H36*K36)+(I36*K36)</f>
        <v>13.42</v>
      </c>
      <c r="N36" s="41">
        <v>2871.8</v>
      </c>
      <c r="O36" s="41">
        <f>L36*N36</f>
        <v>38539.556000000004</v>
      </c>
      <c r="P36" s="41">
        <f>IF(M36=0,"",M36*N36)</f>
        <v>38539.556000000004</v>
      </c>
      <c r="Q36" s="41">
        <f>O36/2817.35</f>
        <v>13.679363941292351</v>
      </c>
      <c r="R36" s="41">
        <f>IFERROR(P36/2817.35,"")</f>
        <v>13.679363941292351</v>
      </c>
      <c r="S36" s="41">
        <v>2.7</v>
      </c>
      <c r="T36" s="38" t="s">
        <v>11</v>
      </c>
      <c r="U36" s="38" t="s">
        <v>291</v>
      </c>
      <c r="V36" s="41">
        <v>2.7</v>
      </c>
      <c r="W36" s="38" t="s">
        <v>11</v>
      </c>
      <c r="X36" s="38" t="s">
        <v>291</v>
      </c>
      <c r="Y36" s="38">
        <f>IF(AND(AA36=Matrica!$A$4,AB36=Matrica!$B$3),Matrica!$B$4,IF(AND(AA36=Matrica!$A$4,AB36=Matrica!$E$3),Matrica!$E$4,IF(AND(AA36=Matrica!$A$4,AB36=Matrica!$H$3),Matrica!$H$4,IF(AND(AA36=Matrica!$A$5,AB36=Matrica!$B$3),Matrica!$B$5,IF(AND(AA36=Matrica!$A$5,AB36=Matrica!$E$3),Matrica!$E$5,IF(AND(AA36=Matrica!$A$5,AB36=Matrica!$H$3),Matrica!$H$5,IF(AND(AA36=Matrica!$A$6,AB36=Matrica!$B$3),Matrica!$B$6,IF(AND(AA36=Matrica!$A$6,AB36=Matrica!$E$3),Matrica!$E$6,IF(AND(AA36=Matrica!$A$6,AB36=Matrica!$H$3),Matrica!$H$6,IF(AND(AA36=Matrica!$A$7,AB36=Matrica!$B$3),Matrica!$B$7,IF(AND(AA36=Matrica!$A$7,AB36=Matrica!$E$3),Matrica!$E$7,IF(AND(AA36=Matrica!$A$7,AB36=Matrica!$H$3),Matrica!$H$7,IF(AND(AA36=Matrica!$A$8,AB36=Matrica!$B$3),Matrica!$B$8,IF(AND(AA36=Matrica!$A$8,AB36=Matrica!$E$3),Matrica!$E$8,IF(AND(AA36=Matrica!$A$8,AB36=Matrica!$H$3),Matrica!$H$8,IF(AND(AA36=Matrica!$A$9,AB36=Matrica!$B$3),Matrica!$B$9,IF(AND(AA36=Matrica!$A$9,AB36=Matrica!$E$3),Matrica!$E$9,IF(AND(AA36=Matrica!$A$9,AB36=Matrica!$H$3),Matrica!$H$9,IF(AND(AA36=Matrica!$A$10,AB36=Matrica!$B$3),Matrica!$B$10,IF(AND(AA36=Matrica!$A$10,AB36=Matrica!$E$3),Matrica!$E$10,IF(AND(AA36=Matrica!$A$10,AB36=Matrica!$H$3),Matrica!$H$10,IF(AND(AA36=Matrica!$A$11,AB36=Matrica!$B$3),Matrica!$B$11,IF(AND(AA36=Matrica!$A$11,AB36=Matrica!$E$3),Matrica!$E$11,IF(AND(AA36=Matrica!$A$11,AB36=Matrica!$H$3),Matrica!$H$11,IF(AND(AA36=Matrica!$A$12,AB36=Matrica!$B$3),Matrica!$B$12,IF(AND(AA36=Matrica!$A$12,AB36=Matrica!$E$3),Matrica!$E$12,IF(AND(AA36=Matrica!$A$12,AB36=Matrica!$H$3),Matrica!$H$12,IF(AND(AA36=Matrica!$A$13,AB36=Matrica!$B$3),Matrica!$B$13,IF(AND(AA36=Matrica!$A$13,AB36=Matrica!$E$3),Matrica!$E$13,IF(AND(AA36=Matrica!$A$13,AB36=Matrica!$H$3),Matrica!$H$13,IF(AND(AA36=Matrica!$A$14,AB36=Matrica!$B$3),Matrica!$B$14,IF(AND(AA36=Matrica!$A$14,AB36=Matrica!$E$3),Matrica!$E$14,IF(AND(AA36=Matrica!$A$14,AB36=Matrica!$H$3),Matrica!$H$14,IF(AND(AA36=Matrica!$A$15,AB36=Matrica!$B$3),Matrica!$B$15,IF(AND(AA36=Matrica!$A$15,AB36=Matrica!$E$3),Matrica!$E$15,IF(AND(AA36=Matrica!$A$15,AB36=Matrica!$H$3),Matrica!$H$15,IF(AND(AA36=Matrica!$A$16,AB36=Matrica!$B$3),Matrica!$B$16,IF(AND(AA36=Matrica!$A$16,AB36=Matrica!$E$3),Matrica!$E$16,IF(AND(AA36=Matrica!$A$16,AB36=Matrica!$H$3),Matrica!$H$16,"")))))))))))))))))))))))))))))))))))))))</f>
        <v>2.76</v>
      </c>
      <c r="Z36" s="38">
        <f>IF(AND(AA36=Matrica!$A$4,AB36=Matrica!$B$3),Matrica!$D$4,IF(AND(AA36=Matrica!$A$4,AB36=Matrica!$E$3),Matrica!$G$4,IF(AND(AA36=Matrica!$A$4,AB36=Matrica!$H$3),Matrica!$J$4,IF(AND(AA36=Matrica!$A$5,AB36=Matrica!$B$3),Matrica!$D$5,IF(AND(AA36=Matrica!$A$5,AB36=Matrica!$E$3),Matrica!$G$5,IF(AND(AA36=Matrica!$A$5,AB36=Matrica!$H$3),Matrica!$J$5,IF(AND(AA36=Matrica!$A$6,AB36=Matrica!$B$3),Matrica!$D$6,IF(AND(AA36=Matrica!$A$6,AB36=Matrica!$E$3),Matrica!$G$6,IF(AND(AA36=Matrica!$A$6,AB36=Matrica!$H$3),Matrica!$J$6,IF(AND(AA36=Matrica!$A$7,AB36=Matrica!$B$3),Matrica!$D$7,IF(AND(AA36=Matrica!$A$7,AB36=Matrica!$E$3),Matrica!$G$7,IF(AND(AA36=Matrica!$A$7,AB36=Matrica!$H$3),Matrica!$J$7,IF(AND(AA36=Matrica!$A$8,AB36=Matrica!$B$3),Matrica!$D$8,IF(AND(AA36=Matrica!$A$8,AB36=Matrica!$E$3),Matrica!$G$8,IF(AND(AA36=Matrica!$A$8,AB36=Matrica!$H$3),Matrica!$J$8,IF(AND(AA36=Matrica!$A$9,AB36=Matrica!$B$3),Matrica!$D$9,IF(AND(AA36=Matrica!$A$9,AB36=Matrica!$E$3),Matrica!$G$9,IF(AND(AA36=Matrica!$A$9,AB36=Matrica!$H$3),Matrica!$J$9,IF(AND(AA36=Matrica!$A$10,AB36=Matrica!$B$3),Matrica!$D$10,IF(AND(AA36=Matrica!$A$10,AB36=Matrica!$E$3),Matrica!$G$10,IF(AND(AA36=Matrica!$A$10,AB36=Matrica!$H$3),Matrica!$J$10,IF(AND(AA36=Matrica!$A$11,AB36=Matrica!$B$3),Matrica!$D$11,IF(AND(AA36=Matrica!$A$11,AB36=Matrica!$E$3),Matrica!$G$11,IF(AND(AA36=Matrica!$A$11,AB36=Matrica!$H$3),Matrica!$J$11,IF(AND(AA36=Matrica!$A$12,AB36=Matrica!$B$3),Matrica!$D$12,IF(AND(AA36=Matrica!$A$12,AB36=Matrica!$E$3),Matrica!$G$12,IF(AND(AA36=Matrica!$A$12,AB36=Matrica!$H$3),Matrica!$J$12,IF(AND(AA36=Matrica!$A$13,AB36=Matrica!$B$3),Matrica!$D$13,IF(AND(AA36=Matrica!$A$13,AB36=Matrica!$E$3),Matrica!$G$13,IF(AND(AA36=Matrica!$A$13,AB36=Matrica!$H$3),Matrica!$J$13,IF(AND(AA36=Matrica!$A$14,AB36=Matrica!$B$3),Matrica!$D$14,IF(AND(AA36=Matrica!$A$14,AB36=Matrica!$E$3),Matrica!$G$14,IF(AND(AA36=Matrica!$A$14,AB36=Matrica!$H$3),Matrica!$J$14,IF(AND(AA36=Matrica!$A$15,AB36=Matrica!$B$3),Matrica!$D$15,IF(AND(AA36=Matrica!$A$15,AB36=Matrica!$E$3),Matrica!$G$15,IF(AND(AA36=Matrica!$A$15,AB36=Matrica!$H$3),Matrica!$J$15,IF(AND(AA36=Matrica!$A$16,AB36=Matrica!$B$3),Matrica!$D$16,IF(AND(AA36=Matrica!$A$16,AB36=Matrica!$E$3),Matrica!$G$16,IF(AND(AA36=Matrica!$A$16,AB36=Matrica!$H$3),Matrica!$J$16,"")))))))))))))))))))))))))))))))))))))))</f>
        <v>2.84</v>
      </c>
      <c r="AA36" s="45" t="s">
        <v>11</v>
      </c>
      <c r="AB36" s="45">
        <v>3</v>
      </c>
      <c r="AC36" s="50">
        <v>2.76</v>
      </c>
      <c r="AD36" s="37" t="str">
        <f>IF(AND(S36&lt;Y36,S36&lt;Z36,V36&lt;Z36,V36&lt;Y36),"RAST",IF(AND(S36&gt;Y36,S36&gt;Z36,V36&gt;Y36,V36&gt;Z36),"PAD","ISTI"))</f>
        <v>RAST</v>
      </c>
      <c r="AE36" s="37">
        <f t="shared" si="10"/>
        <v>2.2222222222222077</v>
      </c>
      <c r="AF36" s="37">
        <f t="shared" si="11"/>
        <v>2.2222222222222077E-2</v>
      </c>
      <c r="AG36" s="47">
        <v>11.89</v>
      </c>
      <c r="AH36" s="53">
        <f>AC35/((P35-P36)/P36+1)</f>
        <v>2.985228494623656</v>
      </c>
    </row>
    <row r="37" spans="3:34" ht="15" customHeight="1" x14ac:dyDescent="0.25">
      <c r="C37" s="52" t="s">
        <v>181</v>
      </c>
      <c r="D37" s="43" t="s">
        <v>147</v>
      </c>
      <c r="E37" s="39" t="s">
        <v>11</v>
      </c>
      <c r="F37" s="43" t="s">
        <v>137</v>
      </c>
      <c r="G37" s="38"/>
      <c r="H37" s="38"/>
      <c r="I37" s="38"/>
      <c r="J37" s="38"/>
      <c r="K37" s="38"/>
      <c r="L37" s="42"/>
      <c r="M37" s="42"/>
      <c r="N37" s="41"/>
      <c r="O37" s="41"/>
      <c r="P37" s="41"/>
      <c r="Q37" s="41"/>
      <c r="R37" s="41"/>
      <c r="S37" s="41">
        <v>0</v>
      </c>
      <c r="T37" s="38" t="s">
        <v>294</v>
      </c>
      <c r="U37" s="38" t="s">
        <v>294</v>
      </c>
      <c r="V37" s="41">
        <v>0</v>
      </c>
      <c r="W37" s="38" t="s">
        <v>294</v>
      </c>
      <c r="X37" s="38" t="s">
        <v>294</v>
      </c>
      <c r="Y37" s="38">
        <f>IF(AND(AA37=Matrica!$A$4,AB37=Matrica!$B$3),Matrica!$B$4,IF(AND(AA37=Matrica!$A$4,AB37=Matrica!$E$3),Matrica!$E$4,IF(AND(AA37=Matrica!$A$4,AB37=Matrica!$H$3),Matrica!$H$4,IF(AND(AA37=Matrica!$A$5,AB37=Matrica!$B$3),Matrica!$B$5,IF(AND(AA37=Matrica!$A$5,AB37=Matrica!$E$3),Matrica!$E$5,IF(AND(AA37=Matrica!$A$5,AB37=Matrica!$H$3),Matrica!$H$5,IF(AND(AA37=Matrica!$A$6,AB37=Matrica!$B$3),Matrica!$B$6,IF(AND(AA37=Matrica!$A$6,AB37=Matrica!$E$3),Matrica!$E$6,IF(AND(AA37=Matrica!$A$6,AB37=Matrica!$H$3),Matrica!$H$6,IF(AND(AA37=Matrica!$A$7,AB37=Matrica!$B$3),Matrica!$B$7,IF(AND(AA37=Matrica!$A$7,AB37=Matrica!$E$3),Matrica!$E$7,IF(AND(AA37=Matrica!$A$7,AB37=Matrica!$H$3),Matrica!$H$7,IF(AND(AA37=Matrica!$A$8,AB37=Matrica!$B$3),Matrica!$B$8,IF(AND(AA37=Matrica!$A$8,AB37=Matrica!$E$3),Matrica!$E$8,IF(AND(AA37=Matrica!$A$8,AB37=Matrica!$H$3),Matrica!$H$8,IF(AND(AA37=Matrica!$A$9,AB37=Matrica!$B$3),Matrica!$B$9,IF(AND(AA37=Matrica!$A$9,AB37=Matrica!$E$3),Matrica!$E$9,IF(AND(AA37=Matrica!$A$9,AB37=Matrica!$H$3),Matrica!$H$9,IF(AND(AA37=Matrica!$A$10,AB37=Matrica!$B$3),Matrica!$B$10,IF(AND(AA37=Matrica!$A$10,AB37=Matrica!$E$3),Matrica!$E$10,IF(AND(AA37=Matrica!$A$10,AB37=Matrica!$H$3),Matrica!$H$10,IF(AND(AA37=Matrica!$A$11,AB37=Matrica!$B$3),Matrica!$B$11,IF(AND(AA37=Matrica!$A$11,AB37=Matrica!$E$3),Matrica!$E$11,IF(AND(AA37=Matrica!$A$11,AB37=Matrica!$H$3),Matrica!$H$11,IF(AND(AA37=Matrica!$A$12,AB37=Matrica!$B$3),Matrica!$B$12,IF(AND(AA37=Matrica!$A$12,AB37=Matrica!$E$3),Matrica!$E$12,IF(AND(AA37=Matrica!$A$12,AB37=Matrica!$H$3),Matrica!$H$12,IF(AND(AA37=Matrica!$A$13,AB37=Matrica!$B$3),Matrica!$B$13,IF(AND(AA37=Matrica!$A$13,AB37=Matrica!$E$3),Matrica!$E$13,IF(AND(AA37=Matrica!$A$13,AB37=Matrica!$H$3),Matrica!$H$13,IF(AND(AA37=Matrica!$A$14,AB37=Matrica!$B$3),Matrica!$B$14,IF(AND(AA37=Matrica!$A$14,AB37=Matrica!$E$3),Matrica!$E$14,IF(AND(AA37=Matrica!$A$14,AB37=Matrica!$H$3),Matrica!$H$14,IF(AND(AA37=Matrica!$A$15,AB37=Matrica!$B$3),Matrica!$B$15,IF(AND(AA37=Matrica!$A$15,AB37=Matrica!$E$3),Matrica!$E$15,IF(AND(AA37=Matrica!$A$15,AB37=Matrica!$H$3),Matrica!$H$15,IF(AND(AA37=Matrica!$A$16,AB37=Matrica!$B$3),Matrica!$B$16,IF(AND(AA37=Matrica!$A$16,AB37=Matrica!$E$3),Matrica!$E$16,IF(AND(AA37=Matrica!$A$16,AB37=Matrica!$H$3),Matrica!$H$16,"")))))))))))))))))))))))))))))))))))))))</f>
        <v>2.76</v>
      </c>
      <c r="Z37" s="38">
        <f>IF(AND(AA37=Matrica!$A$4,AB37=Matrica!$B$3),Matrica!$D$4,IF(AND(AA37=Matrica!$A$4,AB37=Matrica!$E$3),Matrica!$G$4,IF(AND(AA37=Matrica!$A$4,AB37=Matrica!$H$3),Matrica!$J$4,IF(AND(AA37=Matrica!$A$5,AB37=Matrica!$B$3),Matrica!$D$5,IF(AND(AA37=Matrica!$A$5,AB37=Matrica!$E$3),Matrica!$G$5,IF(AND(AA37=Matrica!$A$5,AB37=Matrica!$H$3),Matrica!$J$5,IF(AND(AA37=Matrica!$A$6,AB37=Matrica!$B$3),Matrica!$D$6,IF(AND(AA37=Matrica!$A$6,AB37=Matrica!$E$3),Matrica!$G$6,IF(AND(AA37=Matrica!$A$6,AB37=Matrica!$H$3),Matrica!$J$6,IF(AND(AA37=Matrica!$A$7,AB37=Matrica!$B$3),Matrica!$D$7,IF(AND(AA37=Matrica!$A$7,AB37=Matrica!$E$3),Matrica!$G$7,IF(AND(AA37=Matrica!$A$7,AB37=Matrica!$H$3),Matrica!$J$7,IF(AND(AA37=Matrica!$A$8,AB37=Matrica!$B$3),Matrica!$D$8,IF(AND(AA37=Matrica!$A$8,AB37=Matrica!$E$3),Matrica!$G$8,IF(AND(AA37=Matrica!$A$8,AB37=Matrica!$H$3),Matrica!$J$8,IF(AND(AA37=Matrica!$A$9,AB37=Matrica!$B$3),Matrica!$D$9,IF(AND(AA37=Matrica!$A$9,AB37=Matrica!$E$3),Matrica!$G$9,IF(AND(AA37=Matrica!$A$9,AB37=Matrica!$H$3),Matrica!$J$9,IF(AND(AA37=Matrica!$A$10,AB37=Matrica!$B$3),Matrica!$D$10,IF(AND(AA37=Matrica!$A$10,AB37=Matrica!$E$3),Matrica!$G$10,IF(AND(AA37=Matrica!$A$10,AB37=Matrica!$H$3),Matrica!$J$10,IF(AND(AA37=Matrica!$A$11,AB37=Matrica!$B$3),Matrica!$D$11,IF(AND(AA37=Matrica!$A$11,AB37=Matrica!$E$3),Matrica!$G$11,IF(AND(AA37=Matrica!$A$11,AB37=Matrica!$H$3),Matrica!$J$11,IF(AND(AA37=Matrica!$A$12,AB37=Matrica!$B$3),Matrica!$D$12,IF(AND(AA37=Matrica!$A$12,AB37=Matrica!$E$3),Matrica!$G$12,IF(AND(AA37=Matrica!$A$12,AB37=Matrica!$H$3),Matrica!$J$12,IF(AND(AA37=Matrica!$A$13,AB37=Matrica!$B$3),Matrica!$D$13,IF(AND(AA37=Matrica!$A$13,AB37=Matrica!$E$3),Matrica!$G$13,IF(AND(AA37=Matrica!$A$13,AB37=Matrica!$H$3),Matrica!$J$13,IF(AND(AA37=Matrica!$A$14,AB37=Matrica!$B$3),Matrica!$D$14,IF(AND(AA37=Matrica!$A$14,AB37=Matrica!$E$3),Matrica!$G$14,IF(AND(AA37=Matrica!$A$14,AB37=Matrica!$H$3),Matrica!$J$14,IF(AND(AA37=Matrica!$A$15,AB37=Matrica!$B$3),Matrica!$D$15,IF(AND(AA37=Matrica!$A$15,AB37=Matrica!$E$3),Matrica!$G$15,IF(AND(AA37=Matrica!$A$15,AB37=Matrica!$H$3),Matrica!$J$15,IF(AND(AA37=Matrica!$A$16,AB37=Matrica!$B$3),Matrica!$D$16,IF(AND(AA37=Matrica!$A$16,AB37=Matrica!$E$3),Matrica!$G$16,IF(AND(AA37=Matrica!$A$16,AB37=Matrica!$H$3),Matrica!$J$16,"")))))))))))))))))))))))))))))))))))))))</f>
        <v>2.84</v>
      </c>
      <c r="AA37" s="45" t="s">
        <v>11</v>
      </c>
      <c r="AB37" s="45">
        <v>3</v>
      </c>
      <c r="AC37" s="50">
        <v>2.76</v>
      </c>
      <c r="AD37" s="37"/>
      <c r="AE37" s="37" t="str">
        <f t="shared" si="10"/>
        <v/>
      </c>
      <c r="AF37" s="37" t="str">
        <f t="shared" si="11"/>
        <v/>
      </c>
      <c r="AG37" s="46"/>
    </row>
    <row r="38" spans="3:34" ht="15" customHeight="1" x14ac:dyDescent="0.25">
      <c r="C38" s="52" t="s">
        <v>182</v>
      </c>
      <c r="D38" s="43" t="s">
        <v>147</v>
      </c>
      <c r="E38" s="39" t="s">
        <v>13</v>
      </c>
      <c r="F38" s="43" t="s">
        <v>137</v>
      </c>
      <c r="G38" s="38"/>
      <c r="H38" s="38"/>
      <c r="I38" s="38"/>
      <c r="J38" s="38">
        <v>13.42</v>
      </c>
      <c r="K38" s="38">
        <v>13.42</v>
      </c>
      <c r="L38" s="42">
        <f>J38+(G38*J38)+(H38*J38)</f>
        <v>13.42</v>
      </c>
      <c r="M38" s="42">
        <f>K38+(G38*K38)+(H38*K38)</f>
        <v>13.42</v>
      </c>
      <c r="N38" s="41">
        <v>2871.8</v>
      </c>
      <c r="O38" s="41">
        <f>L38*N38</f>
        <v>38539.556000000004</v>
      </c>
      <c r="P38" s="41">
        <f>IF(M38=0,"",M38*N38)</f>
        <v>38539.556000000004</v>
      </c>
      <c r="Q38" s="41">
        <f>O38/2817.35</f>
        <v>13.679363941292351</v>
      </c>
      <c r="R38" s="41">
        <f>IFERROR(P38/2817.35,"")</f>
        <v>13.679363941292351</v>
      </c>
      <c r="S38" s="41">
        <v>2.7</v>
      </c>
      <c r="T38" s="38" t="s">
        <v>11</v>
      </c>
      <c r="U38" s="38" t="s">
        <v>291</v>
      </c>
      <c r="V38" s="41">
        <v>2.7</v>
      </c>
      <c r="W38" s="38" t="s">
        <v>11</v>
      </c>
      <c r="X38" s="38" t="s">
        <v>291</v>
      </c>
      <c r="Y38" s="38">
        <f>IF(AND(AA38=Matrica!$A$4,AB38=Matrica!$B$3),Matrica!$B$4,IF(AND(AA38=Matrica!$A$4,AB38=Matrica!$E$3),Matrica!$E$4,IF(AND(AA38=Matrica!$A$4,AB38=Matrica!$H$3),Matrica!$H$4,IF(AND(AA38=Matrica!$A$5,AB38=Matrica!$B$3),Matrica!$B$5,IF(AND(AA38=Matrica!$A$5,AB38=Matrica!$E$3),Matrica!$E$5,IF(AND(AA38=Matrica!$A$5,AB38=Matrica!$H$3),Matrica!$H$5,IF(AND(AA38=Matrica!$A$6,AB38=Matrica!$B$3),Matrica!$B$6,IF(AND(AA38=Matrica!$A$6,AB38=Matrica!$E$3),Matrica!$E$6,IF(AND(AA38=Matrica!$A$6,AB38=Matrica!$H$3),Matrica!$H$6,IF(AND(AA38=Matrica!$A$7,AB38=Matrica!$B$3),Matrica!$B$7,IF(AND(AA38=Matrica!$A$7,AB38=Matrica!$E$3),Matrica!$E$7,IF(AND(AA38=Matrica!$A$7,AB38=Matrica!$H$3),Matrica!$H$7,IF(AND(AA38=Matrica!$A$8,AB38=Matrica!$B$3),Matrica!$B$8,IF(AND(AA38=Matrica!$A$8,AB38=Matrica!$E$3),Matrica!$E$8,IF(AND(AA38=Matrica!$A$8,AB38=Matrica!$H$3),Matrica!$H$8,IF(AND(AA38=Matrica!$A$9,AB38=Matrica!$B$3),Matrica!$B$9,IF(AND(AA38=Matrica!$A$9,AB38=Matrica!$E$3),Matrica!$E$9,IF(AND(AA38=Matrica!$A$9,AB38=Matrica!$H$3),Matrica!$H$9,IF(AND(AA38=Matrica!$A$10,AB38=Matrica!$B$3),Matrica!$B$10,IF(AND(AA38=Matrica!$A$10,AB38=Matrica!$E$3),Matrica!$E$10,IF(AND(AA38=Matrica!$A$10,AB38=Matrica!$H$3),Matrica!$H$10,IF(AND(AA38=Matrica!$A$11,AB38=Matrica!$B$3),Matrica!$B$11,IF(AND(AA38=Matrica!$A$11,AB38=Matrica!$E$3),Matrica!$E$11,IF(AND(AA38=Matrica!$A$11,AB38=Matrica!$H$3),Matrica!$H$11,IF(AND(AA38=Matrica!$A$12,AB38=Matrica!$B$3),Matrica!$B$12,IF(AND(AA38=Matrica!$A$12,AB38=Matrica!$E$3),Matrica!$E$12,IF(AND(AA38=Matrica!$A$12,AB38=Matrica!$H$3),Matrica!$H$12,IF(AND(AA38=Matrica!$A$13,AB38=Matrica!$B$3),Matrica!$B$13,IF(AND(AA38=Matrica!$A$13,AB38=Matrica!$E$3),Matrica!$E$13,IF(AND(AA38=Matrica!$A$13,AB38=Matrica!$H$3),Matrica!$H$13,IF(AND(AA38=Matrica!$A$14,AB38=Matrica!$B$3),Matrica!$B$14,IF(AND(AA38=Matrica!$A$14,AB38=Matrica!$E$3),Matrica!$E$14,IF(AND(AA38=Matrica!$A$14,AB38=Matrica!$H$3),Matrica!$H$14,IF(AND(AA38=Matrica!$A$15,AB38=Matrica!$B$3),Matrica!$B$15,IF(AND(AA38=Matrica!$A$15,AB38=Matrica!$E$3),Matrica!$E$15,IF(AND(AA38=Matrica!$A$15,AB38=Matrica!$H$3),Matrica!$H$15,IF(AND(AA38=Matrica!$A$16,AB38=Matrica!$B$3),Matrica!$B$16,IF(AND(AA38=Matrica!$A$16,AB38=Matrica!$E$3),Matrica!$E$16,IF(AND(AA38=Matrica!$A$16,AB38=Matrica!$H$3),Matrica!$H$16,"")))))))))))))))))))))))))))))))))))))))</f>
        <v>2.59</v>
      </c>
      <c r="Z38" s="38">
        <f>IF(AND(AA38=Matrica!$A$4,AB38=Matrica!$B$3),Matrica!$D$4,IF(AND(AA38=Matrica!$A$4,AB38=Matrica!$E$3),Matrica!$G$4,IF(AND(AA38=Matrica!$A$4,AB38=Matrica!$H$3),Matrica!$J$4,IF(AND(AA38=Matrica!$A$5,AB38=Matrica!$B$3),Matrica!$D$5,IF(AND(AA38=Matrica!$A$5,AB38=Matrica!$E$3),Matrica!$G$5,IF(AND(AA38=Matrica!$A$5,AB38=Matrica!$H$3),Matrica!$J$5,IF(AND(AA38=Matrica!$A$6,AB38=Matrica!$B$3),Matrica!$D$6,IF(AND(AA38=Matrica!$A$6,AB38=Matrica!$E$3),Matrica!$G$6,IF(AND(AA38=Matrica!$A$6,AB38=Matrica!$H$3),Matrica!$J$6,IF(AND(AA38=Matrica!$A$7,AB38=Matrica!$B$3),Matrica!$D$7,IF(AND(AA38=Matrica!$A$7,AB38=Matrica!$E$3),Matrica!$G$7,IF(AND(AA38=Matrica!$A$7,AB38=Matrica!$H$3),Matrica!$J$7,IF(AND(AA38=Matrica!$A$8,AB38=Matrica!$B$3),Matrica!$D$8,IF(AND(AA38=Matrica!$A$8,AB38=Matrica!$E$3),Matrica!$G$8,IF(AND(AA38=Matrica!$A$8,AB38=Matrica!$H$3),Matrica!$J$8,IF(AND(AA38=Matrica!$A$9,AB38=Matrica!$B$3),Matrica!$D$9,IF(AND(AA38=Matrica!$A$9,AB38=Matrica!$E$3),Matrica!$G$9,IF(AND(AA38=Matrica!$A$9,AB38=Matrica!$H$3),Matrica!$J$9,IF(AND(AA38=Matrica!$A$10,AB38=Matrica!$B$3),Matrica!$D$10,IF(AND(AA38=Matrica!$A$10,AB38=Matrica!$E$3),Matrica!$G$10,IF(AND(AA38=Matrica!$A$10,AB38=Matrica!$H$3),Matrica!$J$10,IF(AND(AA38=Matrica!$A$11,AB38=Matrica!$B$3),Matrica!$D$11,IF(AND(AA38=Matrica!$A$11,AB38=Matrica!$E$3),Matrica!$G$11,IF(AND(AA38=Matrica!$A$11,AB38=Matrica!$H$3),Matrica!$J$11,IF(AND(AA38=Matrica!$A$12,AB38=Matrica!$B$3),Matrica!$D$12,IF(AND(AA38=Matrica!$A$12,AB38=Matrica!$E$3),Matrica!$G$12,IF(AND(AA38=Matrica!$A$12,AB38=Matrica!$H$3),Matrica!$J$12,IF(AND(AA38=Matrica!$A$13,AB38=Matrica!$B$3),Matrica!$D$13,IF(AND(AA38=Matrica!$A$13,AB38=Matrica!$E$3),Matrica!$G$13,IF(AND(AA38=Matrica!$A$13,AB38=Matrica!$H$3),Matrica!$J$13,IF(AND(AA38=Matrica!$A$14,AB38=Matrica!$B$3),Matrica!$D$14,IF(AND(AA38=Matrica!$A$14,AB38=Matrica!$E$3),Matrica!$G$14,IF(AND(AA38=Matrica!$A$14,AB38=Matrica!$H$3),Matrica!$J$14,IF(AND(AA38=Matrica!$A$15,AB38=Matrica!$B$3),Matrica!$D$15,IF(AND(AA38=Matrica!$A$15,AB38=Matrica!$E$3),Matrica!$G$15,IF(AND(AA38=Matrica!$A$15,AB38=Matrica!$H$3),Matrica!$J$15,IF(AND(AA38=Matrica!$A$16,AB38=Matrica!$B$3),Matrica!$D$16,IF(AND(AA38=Matrica!$A$16,AB38=Matrica!$E$3),Matrica!$G$16,IF(AND(AA38=Matrica!$A$16,AB38=Matrica!$H$3),Matrica!$J$16,"")))))))))))))))))))))))))))))))))))))))</f>
        <v>2.75</v>
      </c>
      <c r="AA38" s="45" t="s">
        <v>11</v>
      </c>
      <c r="AB38" s="45">
        <v>2</v>
      </c>
      <c r="AC38" s="50">
        <v>2.59</v>
      </c>
      <c r="AD38" s="37" t="str">
        <f t="shared" ref="AD38:AD69" si="12">IF(AND(S38&lt;Y38,S38&lt;Z38,V38&lt;Z38,V38&lt;Y38),"RAST",IF(AND(S38&gt;Y38,S38&gt;Z38,V38&gt;Y38,V38&gt;Z38),"PAD","ISTI"))</f>
        <v>ISTI</v>
      </c>
      <c r="AE38" s="37">
        <f t="shared" si="10"/>
        <v>-4.0740740740740851</v>
      </c>
      <c r="AF38" s="37">
        <f t="shared" si="11"/>
        <v>-4.0740740740740855E-2</v>
      </c>
      <c r="AG38" s="46">
        <v>4578</v>
      </c>
      <c r="AH38" s="53" t="e">
        <f>AC37/((P37-P38)/P38+1)</f>
        <v>#DIV/0!</v>
      </c>
    </row>
    <row r="39" spans="3:34" ht="15" customHeight="1" x14ac:dyDescent="0.25">
      <c r="C39" s="52" t="s">
        <v>183</v>
      </c>
      <c r="D39" s="43" t="s">
        <v>140</v>
      </c>
      <c r="E39" s="39" t="s">
        <v>13</v>
      </c>
      <c r="F39" s="43" t="s">
        <v>137</v>
      </c>
      <c r="G39" s="39"/>
      <c r="H39" s="39"/>
      <c r="I39" s="39"/>
      <c r="J39" s="39"/>
      <c r="K39" s="39"/>
      <c r="L39" s="40"/>
      <c r="M39" s="40"/>
      <c r="N39" s="48"/>
      <c r="O39" s="48"/>
      <c r="P39" s="48"/>
      <c r="Q39" s="48"/>
      <c r="R39" s="48"/>
      <c r="S39" s="48">
        <v>2.7</v>
      </c>
      <c r="T39" s="39" t="s">
        <v>11</v>
      </c>
      <c r="U39" s="39">
        <v>2</v>
      </c>
      <c r="V39" s="48">
        <v>2.7</v>
      </c>
      <c r="W39" s="39" t="s">
        <v>11</v>
      </c>
      <c r="X39" s="39">
        <v>2</v>
      </c>
      <c r="Y39" s="39">
        <f>IF(AND(AA39=Matrica!$A$4,AB39=Matrica!$B$3),Matrica!$B$4,IF(AND(AA39=Matrica!$A$4,AB39=Matrica!$E$3),Matrica!$E$4,IF(AND(AA39=Matrica!$A$4,AB39=Matrica!$H$3),Matrica!$H$4,IF(AND(AA39=Matrica!$A$5,AB39=Matrica!$B$3),Matrica!$B$5,IF(AND(AA39=Matrica!$A$5,AB39=Matrica!$E$3),Matrica!$E$5,IF(AND(AA39=Matrica!$A$5,AB39=Matrica!$H$3),Matrica!$H$5,IF(AND(AA39=Matrica!$A$6,AB39=Matrica!$B$3),Matrica!$B$6,IF(AND(AA39=Matrica!$A$6,AB39=Matrica!$E$3),Matrica!$E$6,IF(AND(AA39=Matrica!$A$6,AB39=Matrica!$H$3),Matrica!$H$6,IF(AND(AA39=Matrica!$A$7,AB39=Matrica!$B$3),Matrica!$B$7,IF(AND(AA39=Matrica!$A$7,AB39=Matrica!$E$3),Matrica!$E$7,IF(AND(AA39=Matrica!$A$7,AB39=Matrica!$H$3),Matrica!$H$7,IF(AND(AA39=Matrica!$A$8,AB39=Matrica!$B$3),Matrica!$B$8,IF(AND(AA39=Matrica!$A$8,AB39=Matrica!$E$3),Matrica!$E$8,IF(AND(AA39=Matrica!$A$8,AB39=Matrica!$H$3),Matrica!$H$8,IF(AND(AA39=Matrica!$A$9,AB39=Matrica!$B$3),Matrica!$B$9,IF(AND(AA39=Matrica!$A$9,AB39=Matrica!$E$3),Matrica!$E$9,IF(AND(AA39=Matrica!$A$9,AB39=Matrica!$H$3),Matrica!$H$9,IF(AND(AA39=Matrica!$A$10,AB39=Matrica!$B$3),Matrica!$B$10,IF(AND(AA39=Matrica!$A$10,AB39=Matrica!$E$3),Matrica!$E$10,IF(AND(AA39=Matrica!$A$10,AB39=Matrica!$H$3),Matrica!$H$10,IF(AND(AA39=Matrica!$A$11,AB39=Matrica!$B$3),Matrica!$B$11,IF(AND(AA39=Matrica!$A$11,AB39=Matrica!$E$3),Matrica!$E$11,IF(AND(AA39=Matrica!$A$11,AB39=Matrica!$H$3),Matrica!$H$11,IF(AND(AA39=Matrica!$A$12,AB39=Matrica!$B$3),Matrica!$B$12,IF(AND(AA39=Matrica!$A$12,AB39=Matrica!$E$3),Matrica!$E$12,IF(AND(AA39=Matrica!$A$12,AB39=Matrica!$H$3),Matrica!$H$12,IF(AND(AA39=Matrica!$A$13,AB39=Matrica!$B$3),Matrica!$B$13,IF(AND(AA39=Matrica!$A$13,AB39=Matrica!$E$3),Matrica!$E$13,IF(AND(AA39=Matrica!$A$13,AB39=Matrica!$H$3),Matrica!$H$13,IF(AND(AA39=Matrica!$A$14,AB39=Matrica!$B$3),Matrica!$B$14,IF(AND(AA39=Matrica!$A$14,AB39=Matrica!$E$3),Matrica!$E$14,IF(AND(AA39=Matrica!$A$14,AB39=Matrica!$H$3),Matrica!$H$14,IF(AND(AA39=Matrica!$A$15,AB39=Matrica!$B$3),Matrica!$B$15,IF(AND(AA39=Matrica!$A$15,AB39=Matrica!$E$3),Matrica!$E$15,IF(AND(AA39=Matrica!$A$15,AB39=Matrica!$H$3),Matrica!$H$15,IF(AND(AA39=Matrica!$A$16,AB39=Matrica!$B$3),Matrica!$B$16,IF(AND(AA39=Matrica!$A$16,AB39=Matrica!$E$3),Matrica!$E$16,IF(AND(AA39=Matrica!$A$16,AB39=Matrica!$H$3),Matrica!$H$16,"")))))))))))))))))))))))))))))))))))))))</f>
        <v>2.76</v>
      </c>
      <c r="Z39" s="39">
        <f>IF(AND(AA39=Matrica!$A$4,AB39=Matrica!$B$3),Matrica!$D$4,IF(AND(AA39=Matrica!$A$4,AB39=Matrica!$E$3),Matrica!$G$4,IF(AND(AA39=Matrica!$A$4,AB39=Matrica!$H$3),Matrica!$J$4,IF(AND(AA39=Matrica!$A$5,AB39=Matrica!$B$3),Matrica!$D$5,IF(AND(AA39=Matrica!$A$5,AB39=Matrica!$E$3),Matrica!$G$5,IF(AND(AA39=Matrica!$A$5,AB39=Matrica!$H$3),Matrica!$J$5,IF(AND(AA39=Matrica!$A$6,AB39=Matrica!$B$3),Matrica!$D$6,IF(AND(AA39=Matrica!$A$6,AB39=Matrica!$E$3),Matrica!$G$6,IF(AND(AA39=Matrica!$A$6,AB39=Matrica!$H$3),Matrica!$J$6,IF(AND(AA39=Matrica!$A$7,AB39=Matrica!$B$3),Matrica!$D$7,IF(AND(AA39=Matrica!$A$7,AB39=Matrica!$E$3),Matrica!$G$7,IF(AND(AA39=Matrica!$A$7,AB39=Matrica!$H$3),Matrica!$J$7,IF(AND(AA39=Matrica!$A$8,AB39=Matrica!$B$3),Matrica!$D$8,IF(AND(AA39=Matrica!$A$8,AB39=Matrica!$E$3),Matrica!$G$8,IF(AND(AA39=Matrica!$A$8,AB39=Matrica!$H$3),Matrica!$J$8,IF(AND(AA39=Matrica!$A$9,AB39=Matrica!$B$3),Matrica!$D$9,IF(AND(AA39=Matrica!$A$9,AB39=Matrica!$E$3),Matrica!$G$9,IF(AND(AA39=Matrica!$A$9,AB39=Matrica!$H$3),Matrica!$J$9,IF(AND(AA39=Matrica!$A$10,AB39=Matrica!$B$3),Matrica!$D$10,IF(AND(AA39=Matrica!$A$10,AB39=Matrica!$E$3),Matrica!$G$10,IF(AND(AA39=Matrica!$A$10,AB39=Matrica!$H$3),Matrica!$J$10,IF(AND(AA39=Matrica!$A$11,AB39=Matrica!$B$3),Matrica!$D$11,IF(AND(AA39=Matrica!$A$11,AB39=Matrica!$E$3),Matrica!$G$11,IF(AND(AA39=Matrica!$A$11,AB39=Matrica!$H$3),Matrica!$J$11,IF(AND(AA39=Matrica!$A$12,AB39=Matrica!$B$3),Matrica!$D$12,IF(AND(AA39=Matrica!$A$12,AB39=Matrica!$E$3),Matrica!$G$12,IF(AND(AA39=Matrica!$A$12,AB39=Matrica!$H$3),Matrica!$J$12,IF(AND(AA39=Matrica!$A$13,AB39=Matrica!$B$3),Matrica!$D$13,IF(AND(AA39=Matrica!$A$13,AB39=Matrica!$E$3),Matrica!$G$13,IF(AND(AA39=Matrica!$A$13,AB39=Matrica!$H$3),Matrica!$J$13,IF(AND(AA39=Matrica!$A$14,AB39=Matrica!$B$3),Matrica!$D$14,IF(AND(AA39=Matrica!$A$14,AB39=Matrica!$E$3),Matrica!$G$14,IF(AND(AA39=Matrica!$A$14,AB39=Matrica!$H$3),Matrica!$J$14,IF(AND(AA39=Matrica!$A$15,AB39=Matrica!$B$3),Matrica!$D$15,IF(AND(AA39=Matrica!$A$15,AB39=Matrica!$E$3),Matrica!$G$15,IF(AND(AA39=Matrica!$A$15,AB39=Matrica!$H$3),Matrica!$J$15,IF(AND(AA39=Matrica!$A$16,AB39=Matrica!$B$3),Matrica!$D$16,IF(AND(AA39=Matrica!$A$16,AB39=Matrica!$E$3),Matrica!$G$16,IF(AND(AA39=Matrica!$A$16,AB39=Matrica!$H$3),Matrica!$J$16,"")))))))))))))))))))))))))))))))))))))))</f>
        <v>2.84</v>
      </c>
      <c r="AA39" s="45" t="s">
        <v>11</v>
      </c>
      <c r="AB39" s="45">
        <v>3</v>
      </c>
      <c r="AC39" s="50">
        <v>2.76</v>
      </c>
      <c r="AD39" s="37" t="str">
        <f t="shared" si="12"/>
        <v>RAST</v>
      </c>
      <c r="AE39" s="37">
        <f t="shared" si="10"/>
        <v>2.2222222222222077</v>
      </c>
      <c r="AF39" s="37">
        <f t="shared" si="11"/>
        <v>2.2222222222222077E-2</v>
      </c>
      <c r="AG39" s="47"/>
    </row>
    <row r="40" spans="3:34" ht="30" customHeight="1" x14ac:dyDescent="0.25">
      <c r="C40" s="52" t="s">
        <v>130</v>
      </c>
      <c r="D40" s="43" t="s">
        <v>131</v>
      </c>
      <c r="E40" s="39" t="s">
        <v>13</v>
      </c>
      <c r="F40" s="43" t="s">
        <v>137</v>
      </c>
      <c r="G40" s="38"/>
      <c r="H40" s="38"/>
      <c r="I40" s="38">
        <v>0.1</v>
      </c>
      <c r="J40" s="38">
        <v>11.15</v>
      </c>
      <c r="K40" s="38">
        <v>11.15</v>
      </c>
      <c r="L40" s="42">
        <f t="shared" ref="L40:L87" si="13">J40+(G40*J40)+(H40*J40)</f>
        <v>11.15</v>
      </c>
      <c r="M40" s="42">
        <f t="shared" ref="M40:M81" si="14">K40+(G40*K40)+(H40*K40)+(I40*K40)</f>
        <v>12.265000000000001</v>
      </c>
      <c r="N40" s="41">
        <v>2871.8</v>
      </c>
      <c r="O40" s="41">
        <f t="shared" ref="O40:O71" si="15">L40*N40</f>
        <v>32020.570000000003</v>
      </c>
      <c r="P40" s="41">
        <f t="shared" ref="P40:P71" si="16">IF(M40=0,"",M40*N40)</f>
        <v>35222.627</v>
      </c>
      <c r="Q40" s="41">
        <f t="shared" ref="Q40:Q71" si="17">O40/2817.35</f>
        <v>11.365492395336044</v>
      </c>
      <c r="R40" s="41">
        <f t="shared" ref="R40:R71" si="18">IFERROR(P40/2817.35,"")</f>
        <v>12.502041634869647</v>
      </c>
      <c r="S40" s="41">
        <v>2.2400000000000002</v>
      </c>
      <c r="T40" s="38" t="s">
        <v>12</v>
      </c>
      <c r="U40" s="38" t="s">
        <v>291</v>
      </c>
      <c r="V40" s="41">
        <v>2.46</v>
      </c>
      <c r="W40" s="38" t="s">
        <v>11</v>
      </c>
      <c r="X40" s="38" t="s">
        <v>292</v>
      </c>
      <c r="Y40" s="38">
        <f>IF(AND(AA40=Matrica!$A$4,AB40=Matrica!$B$3),Matrica!$B$4,IF(AND(AA40=Matrica!$A$4,AB40=Matrica!$E$3),Matrica!$E$4,IF(AND(AA40=Matrica!$A$4,AB40=Matrica!$H$3),Matrica!$H$4,IF(AND(AA40=Matrica!$A$5,AB40=Matrica!$B$3),Matrica!$B$5,IF(AND(AA40=Matrica!$A$5,AB40=Matrica!$E$3),Matrica!$E$5,IF(AND(AA40=Matrica!$A$5,AB40=Matrica!$H$3),Matrica!$H$5,IF(AND(AA40=Matrica!$A$6,AB40=Matrica!$B$3),Matrica!$B$6,IF(AND(AA40=Matrica!$A$6,AB40=Matrica!$E$3),Matrica!$E$6,IF(AND(AA40=Matrica!$A$6,AB40=Matrica!$H$3),Matrica!$H$6,IF(AND(AA40=Matrica!$A$7,AB40=Matrica!$B$3),Matrica!$B$7,IF(AND(AA40=Matrica!$A$7,AB40=Matrica!$E$3),Matrica!$E$7,IF(AND(AA40=Matrica!$A$7,AB40=Matrica!$H$3),Matrica!$H$7,IF(AND(AA40=Matrica!$A$8,AB40=Matrica!$B$3),Matrica!$B$8,IF(AND(AA40=Matrica!$A$8,AB40=Matrica!$E$3),Matrica!$E$8,IF(AND(AA40=Matrica!$A$8,AB40=Matrica!$H$3),Matrica!$H$8,IF(AND(AA40=Matrica!$A$9,AB40=Matrica!$B$3),Matrica!$B$9,IF(AND(AA40=Matrica!$A$9,AB40=Matrica!$E$3),Matrica!$E$9,IF(AND(AA40=Matrica!$A$9,AB40=Matrica!$H$3),Matrica!$H$9,IF(AND(AA40=Matrica!$A$10,AB40=Matrica!$B$3),Matrica!$B$10,IF(AND(AA40=Matrica!$A$10,AB40=Matrica!$E$3),Matrica!$E$10,IF(AND(AA40=Matrica!$A$10,AB40=Matrica!$H$3),Matrica!$H$10,IF(AND(AA40=Matrica!$A$11,AB40=Matrica!$B$3),Matrica!$B$11,IF(AND(AA40=Matrica!$A$11,AB40=Matrica!$E$3),Matrica!$E$11,IF(AND(AA40=Matrica!$A$11,AB40=Matrica!$H$3),Matrica!$H$11,IF(AND(AA40=Matrica!$A$12,AB40=Matrica!$B$3),Matrica!$B$12,IF(AND(AA40=Matrica!$A$12,AB40=Matrica!$E$3),Matrica!$E$12,IF(AND(AA40=Matrica!$A$12,AB40=Matrica!$H$3),Matrica!$H$12,IF(AND(AA40=Matrica!$A$13,AB40=Matrica!$B$3),Matrica!$B$13,IF(AND(AA40=Matrica!$A$13,AB40=Matrica!$E$3),Matrica!$E$13,IF(AND(AA40=Matrica!$A$13,AB40=Matrica!$H$3),Matrica!$H$13,IF(AND(AA40=Matrica!$A$14,AB40=Matrica!$B$3),Matrica!$B$14,IF(AND(AA40=Matrica!$A$14,AB40=Matrica!$E$3),Matrica!$E$14,IF(AND(AA40=Matrica!$A$14,AB40=Matrica!$H$3),Matrica!$H$14,IF(AND(AA40=Matrica!$A$15,AB40=Matrica!$B$3),Matrica!$B$15,IF(AND(AA40=Matrica!$A$15,AB40=Matrica!$E$3),Matrica!$E$15,IF(AND(AA40=Matrica!$A$15,AB40=Matrica!$H$3),Matrica!$H$15,IF(AND(AA40=Matrica!$A$16,AB40=Matrica!$B$3),Matrica!$B$16,IF(AND(AA40=Matrica!$A$16,AB40=Matrica!$E$3),Matrica!$E$16,IF(AND(AA40=Matrica!$A$16,AB40=Matrica!$H$3),Matrica!$H$16,"")))))))))))))))))))))))))))))))))))))))</f>
        <v>2.76</v>
      </c>
      <c r="Z40" s="38">
        <f>IF(AND(AA40=Matrica!$A$4,AB40=Matrica!$B$3),Matrica!$D$4,IF(AND(AA40=Matrica!$A$4,AB40=Matrica!$E$3),Matrica!$G$4,IF(AND(AA40=Matrica!$A$4,AB40=Matrica!$H$3),Matrica!$J$4,IF(AND(AA40=Matrica!$A$5,AB40=Matrica!$B$3),Matrica!$D$5,IF(AND(AA40=Matrica!$A$5,AB40=Matrica!$E$3),Matrica!$G$5,IF(AND(AA40=Matrica!$A$5,AB40=Matrica!$H$3),Matrica!$J$5,IF(AND(AA40=Matrica!$A$6,AB40=Matrica!$B$3),Matrica!$D$6,IF(AND(AA40=Matrica!$A$6,AB40=Matrica!$E$3),Matrica!$G$6,IF(AND(AA40=Matrica!$A$6,AB40=Matrica!$H$3),Matrica!$J$6,IF(AND(AA40=Matrica!$A$7,AB40=Matrica!$B$3),Matrica!$D$7,IF(AND(AA40=Matrica!$A$7,AB40=Matrica!$E$3),Matrica!$G$7,IF(AND(AA40=Matrica!$A$7,AB40=Matrica!$H$3),Matrica!$J$7,IF(AND(AA40=Matrica!$A$8,AB40=Matrica!$B$3),Matrica!$D$8,IF(AND(AA40=Matrica!$A$8,AB40=Matrica!$E$3),Matrica!$G$8,IF(AND(AA40=Matrica!$A$8,AB40=Matrica!$H$3),Matrica!$J$8,IF(AND(AA40=Matrica!$A$9,AB40=Matrica!$B$3),Matrica!$D$9,IF(AND(AA40=Matrica!$A$9,AB40=Matrica!$E$3),Matrica!$G$9,IF(AND(AA40=Matrica!$A$9,AB40=Matrica!$H$3),Matrica!$J$9,IF(AND(AA40=Matrica!$A$10,AB40=Matrica!$B$3),Matrica!$D$10,IF(AND(AA40=Matrica!$A$10,AB40=Matrica!$E$3),Matrica!$G$10,IF(AND(AA40=Matrica!$A$10,AB40=Matrica!$H$3),Matrica!$J$10,IF(AND(AA40=Matrica!$A$11,AB40=Matrica!$B$3),Matrica!$D$11,IF(AND(AA40=Matrica!$A$11,AB40=Matrica!$E$3),Matrica!$G$11,IF(AND(AA40=Matrica!$A$11,AB40=Matrica!$H$3),Matrica!$J$11,IF(AND(AA40=Matrica!$A$12,AB40=Matrica!$B$3),Matrica!$D$12,IF(AND(AA40=Matrica!$A$12,AB40=Matrica!$E$3),Matrica!$G$12,IF(AND(AA40=Matrica!$A$12,AB40=Matrica!$H$3),Matrica!$J$12,IF(AND(AA40=Matrica!$A$13,AB40=Matrica!$B$3),Matrica!$D$13,IF(AND(AA40=Matrica!$A$13,AB40=Matrica!$E$3),Matrica!$G$13,IF(AND(AA40=Matrica!$A$13,AB40=Matrica!$H$3),Matrica!$J$13,IF(AND(AA40=Matrica!$A$14,AB40=Matrica!$B$3),Matrica!$D$14,IF(AND(AA40=Matrica!$A$14,AB40=Matrica!$E$3),Matrica!$G$14,IF(AND(AA40=Matrica!$A$14,AB40=Matrica!$H$3),Matrica!$J$14,IF(AND(AA40=Matrica!$A$15,AB40=Matrica!$B$3),Matrica!$D$15,IF(AND(AA40=Matrica!$A$15,AB40=Matrica!$E$3),Matrica!$G$15,IF(AND(AA40=Matrica!$A$15,AB40=Matrica!$H$3),Matrica!$J$15,IF(AND(AA40=Matrica!$A$16,AB40=Matrica!$B$3),Matrica!$D$16,IF(AND(AA40=Matrica!$A$16,AB40=Matrica!$E$3),Matrica!$G$16,IF(AND(AA40=Matrica!$A$16,AB40=Matrica!$H$3),Matrica!$J$16,"")))))))))))))))))))))))))))))))))))))))</f>
        <v>2.84</v>
      </c>
      <c r="AA40" s="45" t="s">
        <v>11</v>
      </c>
      <c r="AB40" s="45">
        <v>3</v>
      </c>
      <c r="AC40" s="50">
        <v>2.76</v>
      </c>
      <c r="AD40" s="37" t="str">
        <f t="shared" si="12"/>
        <v>RAST</v>
      </c>
      <c r="AE40" s="37">
        <f t="shared" si="10"/>
        <v>23.214285714285694</v>
      </c>
      <c r="AF40" s="37">
        <f t="shared" si="11"/>
        <v>0.12195121951219505</v>
      </c>
      <c r="AG40" s="47">
        <v>72.400000000000006</v>
      </c>
    </row>
    <row r="41" spans="3:34" ht="30" customHeight="1" x14ac:dyDescent="0.25">
      <c r="C41" s="52" t="s">
        <v>128</v>
      </c>
      <c r="D41" s="43" t="s">
        <v>129</v>
      </c>
      <c r="E41" s="39" t="s">
        <v>13</v>
      </c>
      <c r="F41" s="43" t="s">
        <v>137</v>
      </c>
      <c r="G41" s="38"/>
      <c r="H41" s="38"/>
      <c r="I41" s="38"/>
      <c r="J41" s="38">
        <v>11.15</v>
      </c>
      <c r="K41" s="38">
        <v>11.15</v>
      </c>
      <c r="L41" s="42">
        <f t="shared" si="13"/>
        <v>11.15</v>
      </c>
      <c r="M41" s="42">
        <f t="shared" si="14"/>
        <v>11.15</v>
      </c>
      <c r="N41" s="41">
        <v>2871.8</v>
      </c>
      <c r="O41" s="41">
        <f t="shared" si="15"/>
        <v>32020.570000000003</v>
      </c>
      <c r="P41" s="41">
        <f t="shared" si="16"/>
        <v>32020.570000000003</v>
      </c>
      <c r="Q41" s="41">
        <f t="shared" si="17"/>
        <v>11.365492395336044</v>
      </c>
      <c r="R41" s="41">
        <f t="shared" si="18"/>
        <v>11.365492395336044</v>
      </c>
      <c r="S41" s="41">
        <v>2.2400000000000002</v>
      </c>
      <c r="T41" s="38" t="s">
        <v>12</v>
      </c>
      <c r="U41" s="38" t="s">
        <v>291</v>
      </c>
      <c r="V41" s="41">
        <v>2.2400000000000002</v>
      </c>
      <c r="W41" s="38" t="s">
        <v>12</v>
      </c>
      <c r="X41" s="38" t="s">
        <v>291</v>
      </c>
      <c r="Y41" s="38">
        <f>IF(AND(AA41=Matrica!$A$4,AB41=Matrica!$B$3),Matrica!$B$4,IF(AND(AA41=Matrica!$A$4,AB41=Matrica!$E$3),Matrica!$E$4,IF(AND(AA41=Matrica!$A$4,AB41=Matrica!$H$3),Matrica!$H$4,IF(AND(AA41=Matrica!$A$5,AB41=Matrica!$B$3),Matrica!$B$5,IF(AND(AA41=Matrica!$A$5,AB41=Matrica!$E$3),Matrica!$E$5,IF(AND(AA41=Matrica!$A$5,AB41=Matrica!$H$3),Matrica!$H$5,IF(AND(AA41=Matrica!$A$6,AB41=Matrica!$B$3),Matrica!$B$6,IF(AND(AA41=Matrica!$A$6,AB41=Matrica!$E$3),Matrica!$E$6,IF(AND(AA41=Matrica!$A$6,AB41=Matrica!$H$3),Matrica!$H$6,IF(AND(AA41=Matrica!$A$7,AB41=Matrica!$B$3),Matrica!$B$7,IF(AND(AA41=Matrica!$A$7,AB41=Matrica!$E$3),Matrica!$E$7,IF(AND(AA41=Matrica!$A$7,AB41=Matrica!$H$3),Matrica!$H$7,IF(AND(AA41=Matrica!$A$8,AB41=Matrica!$B$3),Matrica!$B$8,IF(AND(AA41=Matrica!$A$8,AB41=Matrica!$E$3),Matrica!$E$8,IF(AND(AA41=Matrica!$A$8,AB41=Matrica!$H$3),Matrica!$H$8,IF(AND(AA41=Matrica!$A$9,AB41=Matrica!$B$3),Matrica!$B$9,IF(AND(AA41=Matrica!$A$9,AB41=Matrica!$E$3),Matrica!$E$9,IF(AND(AA41=Matrica!$A$9,AB41=Matrica!$H$3),Matrica!$H$9,IF(AND(AA41=Matrica!$A$10,AB41=Matrica!$B$3),Matrica!$B$10,IF(AND(AA41=Matrica!$A$10,AB41=Matrica!$E$3),Matrica!$E$10,IF(AND(AA41=Matrica!$A$10,AB41=Matrica!$H$3),Matrica!$H$10,IF(AND(AA41=Matrica!$A$11,AB41=Matrica!$B$3),Matrica!$B$11,IF(AND(AA41=Matrica!$A$11,AB41=Matrica!$E$3),Matrica!$E$11,IF(AND(AA41=Matrica!$A$11,AB41=Matrica!$H$3),Matrica!$H$11,IF(AND(AA41=Matrica!$A$12,AB41=Matrica!$B$3),Matrica!$B$12,IF(AND(AA41=Matrica!$A$12,AB41=Matrica!$E$3),Matrica!$E$12,IF(AND(AA41=Matrica!$A$12,AB41=Matrica!$H$3),Matrica!$H$12,IF(AND(AA41=Matrica!$A$13,AB41=Matrica!$B$3),Matrica!$B$13,IF(AND(AA41=Matrica!$A$13,AB41=Matrica!$E$3),Matrica!$E$13,IF(AND(AA41=Matrica!$A$13,AB41=Matrica!$H$3),Matrica!$H$13,IF(AND(AA41=Matrica!$A$14,AB41=Matrica!$B$3),Matrica!$B$14,IF(AND(AA41=Matrica!$A$14,AB41=Matrica!$E$3),Matrica!$E$14,IF(AND(AA41=Matrica!$A$14,AB41=Matrica!$H$3),Matrica!$H$14,IF(AND(AA41=Matrica!$A$15,AB41=Matrica!$B$3),Matrica!$B$15,IF(AND(AA41=Matrica!$A$15,AB41=Matrica!$E$3),Matrica!$E$15,IF(AND(AA41=Matrica!$A$15,AB41=Matrica!$H$3),Matrica!$H$15,IF(AND(AA41=Matrica!$A$16,AB41=Matrica!$B$3),Matrica!$B$16,IF(AND(AA41=Matrica!$A$16,AB41=Matrica!$E$3),Matrica!$E$16,IF(AND(AA41=Matrica!$A$16,AB41=Matrica!$H$3),Matrica!$H$16,"")))))))))))))))))))))))))))))))))))))))</f>
        <v>2.59</v>
      </c>
      <c r="Z41" s="38">
        <f>IF(AND(AA41=Matrica!$A$4,AB41=Matrica!$B$3),Matrica!$D$4,IF(AND(AA41=Matrica!$A$4,AB41=Matrica!$E$3),Matrica!$G$4,IF(AND(AA41=Matrica!$A$4,AB41=Matrica!$H$3),Matrica!$J$4,IF(AND(AA41=Matrica!$A$5,AB41=Matrica!$B$3),Matrica!$D$5,IF(AND(AA41=Matrica!$A$5,AB41=Matrica!$E$3),Matrica!$G$5,IF(AND(AA41=Matrica!$A$5,AB41=Matrica!$H$3),Matrica!$J$5,IF(AND(AA41=Matrica!$A$6,AB41=Matrica!$B$3),Matrica!$D$6,IF(AND(AA41=Matrica!$A$6,AB41=Matrica!$E$3),Matrica!$G$6,IF(AND(AA41=Matrica!$A$6,AB41=Matrica!$H$3),Matrica!$J$6,IF(AND(AA41=Matrica!$A$7,AB41=Matrica!$B$3),Matrica!$D$7,IF(AND(AA41=Matrica!$A$7,AB41=Matrica!$E$3),Matrica!$G$7,IF(AND(AA41=Matrica!$A$7,AB41=Matrica!$H$3),Matrica!$J$7,IF(AND(AA41=Matrica!$A$8,AB41=Matrica!$B$3),Matrica!$D$8,IF(AND(AA41=Matrica!$A$8,AB41=Matrica!$E$3),Matrica!$G$8,IF(AND(AA41=Matrica!$A$8,AB41=Matrica!$H$3),Matrica!$J$8,IF(AND(AA41=Matrica!$A$9,AB41=Matrica!$B$3),Matrica!$D$9,IF(AND(AA41=Matrica!$A$9,AB41=Matrica!$E$3),Matrica!$G$9,IF(AND(AA41=Matrica!$A$9,AB41=Matrica!$H$3),Matrica!$J$9,IF(AND(AA41=Matrica!$A$10,AB41=Matrica!$B$3),Matrica!$D$10,IF(AND(AA41=Matrica!$A$10,AB41=Matrica!$E$3),Matrica!$G$10,IF(AND(AA41=Matrica!$A$10,AB41=Matrica!$H$3),Matrica!$J$10,IF(AND(AA41=Matrica!$A$11,AB41=Matrica!$B$3),Matrica!$D$11,IF(AND(AA41=Matrica!$A$11,AB41=Matrica!$E$3),Matrica!$G$11,IF(AND(AA41=Matrica!$A$11,AB41=Matrica!$H$3),Matrica!$J$11,IF(AND(AA41=Matrica!$A$12,AB41=Matrica!$B$3),Matrica!$D$12,IF(AND(AA41=Matrica!$A$12,AB41=Matrica!$E$3),Matrica!$G$12,IF(AND(AA41=Matrica!$A$12,AB41=Matrica!$H$3),Matrica!$J$12,IF(AND(AA41=Matrica!$A$13,AB41=Matrica!$B$3),Matrica!$D$13,IF(AND(AA41=Matrica!$A$13,AB41=Matrica!$E$3),Matrica!$G$13,IF(AND(AA41=Matrica!$A$13,AB41=Matrica!$H$3),Matrica!$J$13,IF(AND(AA41=Matrica!$A$14,AB41=Matrica!$B$3),Matrica!$D$14,IF(AND(AA41=Matrica!$A$14,AB41=Matrica!$E$3),Matrica!$G$14,IF(AND(AA41=Matrica!$A$14,AB41=Matrica!$H$3),Matrica!$J$14,IF(AND(AA41=Matrica!$A$15,AB41=Matrica!$B$3),Matrica!$D$15,IF(AND(AA41=Matrica!$A$15,AB41=Matrica!$E$3),Matrica!$G$15,IF(AND(AA41=Matrica!$A$15,AB41=Matrica!$H$3),Matrica!$J$15,IF(AND(AA41=Matrica!$A$16,AB41=Matrica!$B$3),Matrica!$D$16,IF(AND(AA41=Matrica!$A$16,AB41=Matrica!$E$3),Matrica!$G$16,IF(AND(AA41=Matrica!$A$16,AB41=Matrica!$H$3),Matrica!$J$16,"")))))))))))))))))))))))))))))))))))))))</f>
        <v>2.75</v>
      </c>
      <c r="AA41" s="45" t="s">
        <v>11</v>
      </c>
      <c r="AB41" s="45">
        <v>2</v>
      </c>
      <c r="AC41" s="50">
        <v>2.59</v>
      </c>
      <c r="AD41" s="37" t="str">
        <f t="shared" si="12"/>
        <v>RAST</v>
      </c>
      <c r="AE41" s="37">
        <f t="shared" si="10"/>
        <v>15.624999999999984</v>
      </c>
      <c r="AF41" s="37">
        <f t="shared" si="11"/>
        <v>0.15624999999999983</v>
      </c>
      <c r="AG41" s="46">
        <v>0</v>
      </c>
    </row>
    <row r="42" spans="3:34" ht="30" customHeight="1" x14ac:dyDescent="0.25">
      <c r="C42" s="52" t="s">
        <v>184</v>
      </c>
      <c r="D42" s="43" t="s">
        <v>84</v>
      </c>
      <c r="E42" s="39" t="s">
        <v>10</v>
      </c>
      <c r="F42" s="43" t="s">
        <v>137</v>
      </c>
      <c r="G42" s="38"/>
      <c r="H42" s="38"/>
      <c r="I42" s="38"/>
      <c r="J42" s="38">
        <v>17.32</v>
      </c>
      <c r="K42" s="38">
        <v>17.32</v>
      </c>
      <c r="L42" s="42">
        <f t="shared" si="13"/>
        <v>17.32</v>
      </c>
      <c r="M42" s="42">
        <f t="shared" si="14"/>
        <v>17.32</v>
      </c>
      <c r="N42" s="41">
        <v>2871.8</v>
      </c>
      <c r="O42" s="41">
        <f t="shared" si="15"/>
        <v>49739.576000000001</v>
      </c>
      <c r="P42" s="41">
        <f t="shared" si="16"/>
        <v>49739.576000000001</v>
      </c>
      <c r="Q42" s="41">
        <f t="shared" si="17"/>
        <v>17.654737962979397</v>
      </c>
      <c r="R42" s="41">
        <f t="shared" si="18"/>
        <v>17.654737962979397</v>
      </c>
      <c r="S42" s="41">
        <v>3.48</v>
      </c>
      <c r="T42" s="38" t="s">
        <v>9</v>
      </c>
      <c r="U42" s="38" t="s">
        <v>292</v>
      </c>
      <c r="V42" s="41">
        <v>3.48</v>
      </c>
      <c r="W42" s="38" t="s">
        <v>9</v>
      </c>
      <c r="X42" s="38" t="s">
        <v>292</v>
      </c>
      <c r="Y42" s="38">
        <f>IF(AND(AA42=Matrica!$A$4,AB42=Matrica!$B$3),Matrica!$B$4,IF(AND(AA42=Matrica!$A$4,AB42=Matrica!$E$3),Matrica!$E$4,IF(AND(AA42=Matrica!$A$4,AB42=Matrica!$H$3),Matrica!$H$4,IF(AND(AA42=Matrica!$A$5,AB42=Matrica!$B$3),Matrica!$B$5,IF(AND(AA42=Matrica!$A$5,AB42=Matrica!$E$3),Matrica!$E$5,IF(AND(AA42=Matrica!$A$5,AB42=Matrica!$H$3),Matrica!$H$5,IF(AND(AA42=Matrica!$A$6,AB42=Matrica!$B$3),Matrica!$B$6,IF(AND(AA42=Matrica!$A$6,AB42=Matrica!$E$3),Matrica!$E$6,IF(AND(AA42=Matrica!$A$6,AB42=Matrica!$H$3),Matrica!$H$6,IF(AND(AA42=Matrica!$A$7,AB42=Matrica!$B$3),Matrica!$B$7,IF(AND(AA42=Matrica!$A$7,AB42=Matrica!$E$3),Matrica!$E$7,IF(AND(AA42=Matrica!$A$7,AB42=Matrica!$H$3),Matrica!$H$7,IF(AND(AA42=Matrica!$A$8,AB42=Matrica!$B$3),Matrica!$B$8,IF(AND(AA42=Matrica!$A$8,AB42=Matrica!$E$3),Matrica!$E$8,IF(AND(AA42=Matrica!$A$8,AB42=Matrica!$H$3),Matrica!$H$8,IF(AND(AA42=Matrica!$A$9,AB42=Matrica!$B$3),Matrica!$B$9,IF(AND(AA42=Matrica!$A$9,AB42=Matrica!$E$3),Matrica!$E$9,IF(AND(AA42=Matrica!$A$9,AB42=Matrica!$H$3),Matrica!$H$9,IF(AND(AA42=Matrica!$A$10,AB42=Matrica!$B$3),Matrica!$B$10,IF(AND(AA42=Matrica!$A$10,AB42=Matrica!$E$3),Matrica!$E$10,IF(AND(AA42=Matrica!$A$10,AB42=Matrica!$H$3),Matrica!$H$10,IF(AND(AA42=Matrica!$A$11,AB42=Matrica!$B$3),Matrica!$B$11,IF(AND(AA42=Matrica!$A$11,AB42=Matrica!$E$3),Matrica!$E$11,IF(AND(AA42=Matrica!$A$11,AB42=Matrica!$H$3),Matrica!$H$11,IF(AND(AA42=Matrica!$A$12,AB42=Matrica!$B$3),Matrica!$B$12,IF(AND(AA42=Matrica!$A$12,AB42=Matrica!$E$3),Matrica!$E$12,IF(AND(AA42=Matrica!$A$12,AB42=Matrica!$H$3),Matrica!$H$12,IF(AND(AA42=Matrica!$A$13,AB42=Matrica!$B$3),Matrica!$B$13,IF(AND(AA42=Matrica!$A$13,AB42=Matrica!$E$3),Matrica!$E$13,IF(AND(AA42=Matrica!$A$13,AB42=Matrica!$H$3),Matrica!$H$13,IF(AND(AA42=Matrica!$A$14,AB42=Matrica!$B$3),Matrica!$B$14,IF(AND(AA42=Matrica!$A$14,AB42=Matrica!$E$3),Matrica!$E$14,IF(AND(AA42=Matrica!$A$14,AB42=Matrica!$H$3),Matrica!$H$14,IF(AND(AA42=Matrica!$A$15,AB42=Matrica!$B$3),Matrica!$B$15,IF(AND(AA42=Matrica!$A$15,AB42=Matrica!$E$3),Matrica!$E$15,IF(AND(AA42=Matrica!$A$15,AB42=Matrica!$H$3),Matrica!$H$15,IF(AND(AA42=Matrica!$A$16,AB42=Matrica!$B$3),Matrica!$B$16,IF(AND(AA42=Matrica!$A$16,AB42=Matrica!$E$3),Matrica!$E$16,IF(AND(AA42=Matrica!$A$16,AB42=Matrica!$H$3),Matrica!$H$16,"")))))))))))))))))))))))))))))))))))))))</f>
        <v>3.84</v>
      </c>
      <c r="Z42" s="38">
        <f>IF(AND(AA42=Matrica!$A$4,AB42=Matrica!$B$3),Matrica!$D$4,IF(AND(AA42=Matrica!$A$4,AB42=Matrica!$E$3),Matrica!$G$4,IF(AND(AA42=Matrica!$A$4,AB42=Matrica!$H$3),Matrica!$J$4,IF(AND(AA42=Matrica!$A$5,AB42=Matrica!$B$3),Matrica!$D$5,IF(AND(AA42=Matrica!$A$5,AB42=Matrica!$E$3),Matrica!$G$5,IF(AND(AA42=Matrica!$A$5,AB42=Matrica!$H$3),Matrica!$J$5,IF(AND(AA42=Matrica!$A$6,AB42=Matrica!$B$3),Matrica!$D$6,IF(AND(AA42=Matrica!$A$6,AB42=Matrica!$E$3),Matrica!$G$6,IF(AND(AA42=Matrica!$A$6,AB42=Matrica!$H$3),Matrica!$J$6,IF(AND(AA42=Matrica!$A$7,AB42=Matrica!$B$3),Matrica!$D$7,IF(AND(AA42=Matrica!$A$7,AB42=Matrica!$E$3),Matrica!$G$7,IF(AND(AA42=Matrica!$A$7,AB42=Matrica!$H$3),Matrica!$J$7,IF(AND(AA42=Matrica!$A$8,AB42=Matrica!$B$3),Matrica!$D$8,IF(AND(AA42=Matrica!$A$8,AB42=Matrica!$E$3),Matrica!$G$8,IF(AND(AA42=Matrica!$A$8,AB42=Matrica!$H$3),Matrica!$J$8,IF(AND(AA42=Matrica!$A$9,AB42=Matrica!$B$3),Matrica!$D$9,IF(AND(AA42=Matrica!$A$9,AB42=Matrica!$E$3),Matrica!$G$9,IF(AND(AA42=Matrica!$A$9,AB42=Matrica!$H$3),Matrica!$J$9,IF(AND(AA42=Matrica!$A$10,AB42=Matrica!$B$3),Matrica!$D$10,IF(AND(AA42=Matrica!$A$10,AB42=Matrica!$E$3),Matrica!$G$10,IF(AND(AA42=Matrica!$A$10,AB42=Matrica!$H$3),Matrica!$J$10,IF(AND(AA42=Matrica!$A$11,AB42=Matrica!$B$3),Matrica!$D$11,IF(AND(AA42=Matrica!$A$11,AB42=Matrica!$E$3),Matrica!$G$11,IF(AND(AA42=Matrica!$A$11,AB42=Matrica!$H$3),Matrica!$J$11,IF(AND(AA42=Matrica!$A$12,AB42=Matrica!$B$3),Matrica!$D$12,IF(AND(AA42=Matrica!$A$12,AB42=Matrica!$E$3),Matrica!$G$12,IF(AND(AA42=Matrica!$A$12,AB42=Matrica!$H$3),Matrica!$J$12,IF(AND(AA42=Matrica!$A$13,AB42=Matrica!$B$3),Matrica!$D$13,IF(AND(AA42=Matrica!$A$13,AB42=Matrica!$E$3),Matrica!$G$13,IF(AND(AA42=Matrica!$A$13,AB42=Matrica!$H$3),Matrica!$J$13,IF(AND(AA42=Matrica!$A$14,AB42=Matrica!$B$3),Matrica!$D$14,IF(AND(AA42=Matrica!$A$14,AB42=Matrica!$E$3),Matrica!$G$14,IF(AND(AA42=Matrica!$A$14,AB42=Matrica!$H$3),Matrica!$J$14,IF(AND(AA42=Matrica!$A$15,AB42=Matrica!$B$3),Matrica!$D$15,IF(AND(AA42=Matrica!$A$15,AB42=Matrica!$E$3),Matrica!$G$15,IF(AND(AA42=Matrica!$A$15,AB42=Matrica!$H$3),Matrica!$J$15,IF(AND(AA42=Matrica!$A$16,AB42=Matrica!$B$3),Matrica!$D$16,IF(AND(AA42=Matrica!$A$16,AB42=Matrica!$E$3),Matrica!$G$16,IF(AND(AA42=Matrica!$A$16,AB42=Matrica!$H$3),Matrica!$J$16,"")))))))))))))))))))))))))))))))))))))))</f>
        <v>3.96</v>
      </c>
      <c r="AA42" s="45" t="s">
        <v>9</v>
      </c>
      <c r="AB42" s="45">
        <v>3</v>
      </c>
      <c r="AC42" s="50">
        <v>3.84</v>
      </c>
      <c r="AD42" s="37" t="str">
        <f t="shared" si="12"/>
        <v>RAST</v>
      </c>
      <c r="AE42" s="37">
        <f t="shared" si="10"/>
        <v>10.344827586206893</v>
      </c>
      <c r="AF42" s="37">
        <f t="shared" si="11"/>
        <v>0.10344827586206894</v>
      </c>
      <c r="AG42" s="47">
        <v>8.8000000000000007</v>
      </c>
    </row>
    <row r="43" spans="3:34" ht="30" customHeight="1" x14ac:dyDescent="0.25">
      <c r="C43" s="52" t="s">
        <v>186</v>
      </c>
      <c r="D43" s="43" t="s">
        <v>84</v>
      </c>
      <c r="E43" s="39" t="s">
        <v>11</v>
      </c>
      <c r="F43" s="43" t="s">
        <v>137</v>
      </c>
      <c r="G43" s="38"/>
      <c r="H43" s="38"/>
      <c r="I43" s="38"/>
      <c r="J43" s="38">
        <v>14.88</v>
      </c>
      <c r="K43" s="38">
        <v>14.88</v>
      </c>
      <c r="L43" s="42">
        <f t="shared" si="13"/>
        <v>14.88</v>
      </c>
      <c r="M43" s="42">
        <f t="shared" si="14"/>
        <v>14.88</v>
      </c>
      <c r="N43" s="41">
        <v>2871.8</v>
      </c>
      <c r="O43" s="41">
        <f t="shared" si="15"/>
        <v>42732.384000000005</v>
      </c>
      <c r="P43" s="41">
        <f t="shared" si="16"/>
        <v>42732.384000000005</v>
      </c>
      <c r="Q43" s="41">
        <f t="shared" si="17"/>
        <v>15.167580882744426</v>
      </c>
      <c r="R43" s="41">
        <f t="shared" si="18"/>
        <v>15.167580882744426</v>
      </c>
      <c r="S43" s="41">
        <v>2.99</v>
      </c>
      <c r="T43" s="38" t="s">
        <v>10</v>
      </c>
      <c r="U43" s="38" t="s">
        <v>292</v>
      </c>
      <c r="V43" s="41">
        <v>2.99</v>
      </c>
      <c r="W43" s="38" t="s">
        <v>10</v>
      </c>
      <c r="X43" s="38" t="s">
        <v>292</v>
      </c>
      <c r="Y43" s="38">
        <f>IF(AND(AA43=Matrica!$A$4,AB43=Matrica!$B$3),Matrica!$B$4,IF(AND(AA43=Matrica!$A$4,AB43=Matrica!$E$3),Matrica!$E$4,IF(AND(AA43=Matrica!$A$4,AB43=Matrica!$H$3),Matrica!$H$4,IF(AND(AA43=Matrica!$A$5,AB43=Matrica!$B$3),Matrica!$B$5,IF(AND(AA43=Matrica!$A$5,AB43=Matrica!$E$3),Matrica!$E$5,IF(AND(AA43=Matrica!$A$5,AB43=Matrica!$H$3),Matrica!$H$5,IF(AND(AA43=Matrica!$A$6,AB43=Matrica!$B$3),Matrica!$B$6,IF(AND(AA43=Matrica!$A$6,AB43=Matrica!$E$3),Matrica!$E$6,IF(AND(AA43=Matrica!$A$6,AB43=Matrica!$H$3),Matrica!$H$6,IF(AND(AA43=Matrica!$A$7,AB43=Matrica!$B$3),Matrica!$B$7,IF(AND(AA43=Matrica!$A$7,AB43=Matrica!$E$3),Matrica!$E$7,IF(AND(AA43=Matrica!$A$7,AB43=Matrica!$H$3),Matrica!$H$7,IF(AND(AA43=Matrica!$A$8,AB43=Matrica!$B$3),Matrica!$B$8,IF(AND(AA43=Matrica!$A$8,AB43=Matrica!$E$3),Matrica!$E$8,IF(AND(AA43=Matrica!$A$8,AB43=Matrica!$H$3),Matrica!$H$8,IF(AND(AA43=Matrica!$A$9,AB43=Matrica!$B$3),Matrica!$B$9,IF(AND(AA43=Matrica!$A$9,AB43=Matrica!$E$3),Matrica!$E$9,IF(AND(AA43=Matrica!$A$9,AB43=Matrica!$H$3),Matrica!$H$9,IF(AND(AA43=Matrica!$A$10,AB43=Matrica!$B$3),Matrica!$B$10,IF(AND(AA43=Matrica!$A$10,AB43=Matrica!$E$3),Matrica!$E$10,IF(AND(AA43=Matrica!$A$10,AB43=Matrica!$H$3),Matrica!$H$10,IF(AND(AA43=Matrica!$A$11,AB43=Matrica!$B$3),Matrica!$B$11,IF(AND(AA43=Matrica!$A$11,AB43=Matrica!$E$3),Matrica!$E$11,IF(AND(AA43=Matrica!$A$11,AB43=Matrica!$H$3),Matrica!$H$11,IF(AND(AA43=Matrica!$A$12,AB43=Matrica!$B$3),Matrica!$B$12,IF(AND(AA43=Matrica!$A$12,AB43=Matrica!$E$3),Matrica!$E$12,IF(AND(AA43=Matrica!$A$12,AB43=Matrica!$H$3),Matrica!$H$12,IF(AND(AA43=Matrica!$A$13,AB43=Matrica!$B$3),Matrica!$B$13,IF(AND(AA43=Matrica!$A$13,AB43=Matrica!$E$3),Matrica!$E$13,IF(AND(AA43=Matrica!$A$13,AB43=Matrica!$H$3),Matrica!$H$13,IF(AND(AA43=Matrica!$A$14,AB43=Matrica!$B$3),Matrica!$B$14,IF(AND(AA43=Matrica!$A$14,AB43=Matrica!$E$3),Matrica!$E$14,IF(AND(AA43=Matrica!$A$14,AB43=Matrica!$H$3),Matrica!$H$14,IF(AND(AA43=Matrica!$A$15,AB43=Matrica!$B$3),Matrica!$B$15,IF(AND(AA43=Matrica!$A$15,AB43=Matrica!$E$3),Matrica!$E$15,IF(AND(AA43=Matrica!$A$15,AB43=Matrica!$H$3),Matrica!$H$15,IF(AND(AA43=Matrica!$A$16,AB43=Matrica!$B$3),Matrica!$B$16,IF(AND(AA43=Matrica!$A$16,AB43=Matrica!$E$3),Matrica!$E$16,IF(AND(AA43=Matrica!$A$16,AB43=Matrica!$H$3),Matrica!$H$16,"")))))))))))))))))))))))))))))))))))))))</f>
        <v>3.12</v>
      </c>
      <c r="Z43" s="38">
        <f>IF(AND(AA43=Matrica!$A$4,AB43=Matrica!$B$3),Matrica!$D$4,IF(AND(AA43=Matrica!$A$4,AB43=Matrica!$E$3),Matrica!$G$4,IF(AND(AA43=Matrica!$A$4,AB43=Matrica!$H$3),Matrica!$J$4,IF(AND(AA43=Matrica!$A$5,AB43=Matrica!$B$3),Matrica!$D$5,IF(AND(AA43=Matrica!$A$5,AB43=Matrica!$E$3),Matrica!$G$5,IF(AND(AA43=Matrica!$A$5,AB43=Matrica!$H$3),Matrica!$J$5,IF(AND(AA43=Matrica!$A$6,AB43=Matrica!$B$3),Matrica!$D$6,IF(AND(AA43=Matrica!$A$6,AB43=Matrica!$E$3),Matrica!$G$6,IF(AND(AA43=Matrica!$A$6,AB43=Matrica!$H$3),Matrica!$J$6,IF(AND(AA43=Matrica!$A$7,AB43=Matrica!$B$3),Matrica!$D$7,IF(AND(AA43=Matrica!$A$7,AB43=Matrica!$E$3),Matrica!$G$7,IF(AND(AA43=Matrica!$A$7,AB43=Matrica!$H$3),Matrica!$J$7,IF(AND(AA43=Matrica!$A$8,AB43=Matrica!$B$3),Matrica!$D$8,IF(AND(AA43=Matrica!$A$8,AB43=Matrica!$E$3),Matrica!$G$8,IF(AND(AA43=Matrica!$A$8,AB43=Matrica!$H$3),Matrica!$J$8,IF(AND(AA43=Matrica!$A$9,AB43=Matrica!$B$3),Matrica!$D$9,IF(AND(AA43=Matrica!$A$9,AB43=Matrica!$E$3),Matrica!$G$9,IF(AND(AA43=Matrica!$A$9,AB43=Matrica!$H$3),Matrica!$J$9,IF(AND(AA43=Matrica!$A$10,AB43=Matrica!$B$3),Matrica!$D$10,IF(AND(AA43=Matrica!$A$10,AB43=Matrica!$E$3),Matrica!$G$10,IF(AND(AA43=Matrica!$A$10,AB43=Matrica!$H$3),Matrica!$J$10,IF(AND(AA43=Matrica!$A$11,AB43=Matrica!$B$3),Matrica!$D$11,IF(AND(AA43=Matrica!$A$11,AB43=Matrica!$E$3),Matrica!$G$11,IF(AND(AA43=Matrica!$A$11,AB43=Matrica!$H$3),Matrica!$J$11,IF(AND(AA43=Matrica!$A$12,AB43=Matrica!$B$3),Matrica!$D$12,IF(AND(AA43=Matrica!$A$12,AB43=Matrica!$E$3),Matrica!$G$12,IF(AND(AA43=Matrica!$A$12,AB43=Matrica!$H$3),Matrica!$J$12,IF(AND(AA43=Matrica!$A$13,AB43=Matrica!$B$3),Matrica!$D$13,IF(AND(AA43=Matrica!$A$13,AB43=Matrica!$E$3),Matrica!$G$13,IF(AND(AA43=Matrica!$A$13,AB43=Matrica!$H$3),Matrica!$J$13,IF(AND(AA43=Matrica!$A$14,AB43=Matrica!$B$3),Matrica!$D$14,IF(AND(AA43=Matrica!$A$14,AB43=Matrica!$E$3),Matrica!$G$14,IF(AND(AA43=Matrica!$A$14,AB43=Matrica!$H$3),Matrica!$J$14,IF(AND(AA43=Matrica!$A$15,AB43=Matrica!$B$3),Matrica!$D$15,IF(AND(AA43=Matrica!$A$15,AB43=Matrica!$E$3),Matrica!$G$15,IF(AND(AA43=Matrica!$A$15,AB43=Matrica!$H$3),Matrica!$J$15,IF(AND(AA43=Matrica!$A$16,AB43=Matrica!$B$3),Matrica!$D$16,IF(AND(AA43=Matrica!$A$16,AB43=Matrica!$E$3),Matrica!$G$16,IF(AND(AA43=Matrica!$A$16,AB43=Matrica!$H$3),Matrica!$J$16,"")))))))))))))))))))))))))))))))))))))))</f>
        <v>3.33</v>
      </c>
      <c r="AA43" s="45" t="s">
        <v>10</v>
      </c>
      <c r="AB43" s="45">
        <v>2</v>
      </c>
      <c r="AC43" s="50">
        <v>3.17</v>
      </c>
      <c r="AD43" s="37" t="str">
        <f t="shared" si="12"/>
        <v>RAST</v>
      </c>
      <c r="AE43" s="37">
        <f t="shared" si="10"/>
        <v>6.0200668896320968</v>
      </c>
      <c r="AF43" s="37">
        <f t="shared" si="11"/>
        <v>6.0200668896320968E-2</v>
      </c>
      <c r="AG43" s="47">
        <v>11.9</v>
      </c>
      <c r="AH43" s="53">
        <f>AC42/((P42-P43)/P43+1)</f>
        <v>3.2990300230946885</v>
      </c>
    </row>
    <row r="44" spans="3:34" ht="30" x14ac:dyDescent="0.25">
      <c r="C44" s="52" t="s">
        <v>185</v>
      </c>
      <c r="D44" s="43" t="s">
        <v>84</v>
      </c>
      <c r="E44" s="39" t="s">
        <v>13</v>
      </c>
      <c r="F44" s="43" t="s">
        <v>137</v>
      </c>
      <c r="G44" s="38"/>
      <c r="H44" s="38"/>
      <c r="I44" s="38"/>
      <c r="J44" s="38">
        <v>13.42</v>
      </c>
      <c r="K44" s="38">
        <v>13.42</v>
      </c>
      <c r="L44" s="42">
        <f t="shared" si="13"/>
        <v>13.42</v>
      </c>
      <c r="M44" s="42">
        <f t="shared" si="14"/>
        <v>13.42</v>
      </c>
      <c r="N44" s="41">
        <v>2871.8</v>
      </c>
      <c r="O44" s="41">
        <f t="shared" si="15"/>
        <v>38539.556000000004</v>
      </c>
      <c r="P44" s="41">
        <f t="shared" si="16"/>
        <v>38539.556000000004</v>
      </c>
      <c r="Q44" s="41">
        <f t="shared" si="17"/>
        <v>13.679363941292351</v>
      </c>
      <c r="R44" s="41">
        <f t="shared" si="18"/>
        <v>13.679363941292351</v>
      </c>
      <c r="S44" s="41">
        <v>2.7</v>
      </c>
      <c r="T44" s="38" t="s">
        <v>11</v>
      </c>
      <c r="U44" s="38" t="s">
        <v>291</v>
      </c>
      <c r="V44" s="41">
        <v>2.7</v>
      </c>
      <c r="W44" s="38" t="s">
        <v>11</v>
      </c>
      <c r="X44" s="38" t="s">
        <v>291</v>
      </c>
      <c r="Y44" s="38">
        <f>IF(AND(AA44=Matrica!$A$4,AB44=Matrica!$B$3),Matrica!$B$4,IF(AND(AA44=Matrica!$A$4,AB44=Matrica!$E$3),Matrica!$E$4,IF(AND(AA44=Matrica!$A$4,AB44=Matrica!$H$3),Matrica!$H$4,IF(AND(AA44=Matrica!$A$5,AB44=Matrica!$B$3),Matrica!$B$5,IF(AND(AA44=Matrica!$A$5,AB44=Matrica!$E$3),Matrica!$E$5,IF(AND(AA44=Matrica!$A$5,AB44=Matrica!$H$3),Matrica!$H$5,IF(AND(AA44=Matrica!$A$6,AB44=Matrica!$B$3),Matrica!$B$6,IF(AND(AA44=Matrica!$A$6,AB44=Matrica!$E$3),Matrica!$E$6,IF(AND(AA44=Matrica!$A$6,AB44=Matrica!$H$3),Matrica!$H$6,IF(AND(AA44=Matrica!$A$7,AB44=Matrica!$B$3),Matrica!$B$7,IF(AND(AA44=Matrica!$A$7,AB44=Matrica!$E$3),Matrica!$E$7,IF(AND(AA44=Matrica!$A$7,AB44=Matrica!$H$3),Matrica!$H$7,IF(AND(AA44=Matrica!$A$8,AB44=Matrica!$B$3),Matrica!$B$8,IF(AND(AA44=Matrica!$A$8,AB44=Matrica!$E$3),Matrica!$E$8,IF(AND(AA44=Matrica!$A$8,AB44=Matrica!$H$3),Matrica!$H$8,IF(AND(AA44=Matrica!$A$9,AB44=Matrica!$B$3),Matrica!$B$9,IF(AND(AA44=Matrica!$A$9,AB44=Matrica!$E$3),Matrica!$E$9,IF(AND(AA44=Matrica!$A$9,AB44=Matrica!$H$3),Matrica!$H$9,IF(AND(AA44=Matrica!$A$10,AB44=Matrica!$B$3),Matrica!$B$10,IF(AND(AA44=Matrica!$A$10,AB44=Matrica!$E$3),Matrica!$E$10,IF(AND(AA44=Matrica!$A$10,AB44=Matrica!$H$3),Matrica!$H$10,IF(AND(AA44=Matrica!$A$11,AB44=Matrica!$B$3),Matrica!$B$11,IF(AND(AA44=Matrica!$A$11,AB44=Matrica!$E$3),Matrica!$E$11,IF(AND(AA44=Matrica!$A$11,AB44=Matrica!$H$3),Matrica!$H$11,IF(AND(AA44=Matrica!$A$12,AB44=Matrica!$B$3),Matrica!$B$12,IF(AND(AA44=Matrica!$A$12,AB44=Matrica!$E$3),Matrica!$E$12,IF(AND(AA44=Matrica!$A$12,AB44=Matrica!$H$3),Matrica!$H$12,IF(AND(AA44=Matrica!$A$13,AB44=Matrica!$B$3),Matrica!$B$13,IF(AND(AA44=Matrica!$A$13,AB44=Matrica!$E$3),Matrica!$E$13,IF(AND(AA44=Matrica!$A$13,AB44=Matrica!$H$3),Matrica!$H$13,IF(AND(AA44=Matrica!$A$14,AB44=Matrica!$B$3),Matrica!$B$14,IF(AND(AA44=Matrica!$A$14,AB44=Matrica!$E$3),Matrica!$E$14,IF(AND(AA44=Matrica!$A$14,AB44=Matrica!$H$3),Matrica!$H$14,IF(AND(AA44=Matrica!$A$15,AB44=Matrica!$B$3),Matrica!$B$15,IF(AND(AA44=Matrica!$A$15,AB44=Matrica!$E$3),Matrica!$E$15,IF(AND(AA44=Matrica!$A$15,AB44=Matrica!$H$3),Matrica!$H$15,IF(AND(AA44=Matrica!$A$16,AB44=Matrica!$B$3),Matrica!$B$16,IF(AND(AA44=Matrica!$A$16,AB44=Matrica!$E$3),Matrica!$E$16,IF(AND(AA44=Matrica!$A$16,AB44=Matrica!$H$3),Matrica!$H$16,"")))))))))))))))))))))))))))))))))))))))</f>
        <v>3.12</v>
      </c>
      <c r="Z44" s="38">
        <f>IF(AND(AA44=Matrica!$A$4,AB44=Matrica!$B$3),Matrica!$D$4,IF(AND(AA44=Matrica!$A$4,AB44=Matrica!$E$3),Matrica!$G$4,IF(AND(AA44=Matrica!$A$4,AB44=Matrica!$H$3),Matrica!$J$4,IF(AND(AA44=Matrica!$A$5,AB44=Matrica!$B$3),Matrica!$D$5,IF(AND(AA44=Matrica!$A$5,AB44=Matrica!$E$3),Matrica!$G$5,IF(AND(AA44=Matrica!$A$5,AB44=Matrica!$H$3),Matrica!$J$5,IF(AND(AA44=Matrica!$A$6,AB44=Matrica!$B$3),Matrica!$D$6,IF(AND(AA44=Matrica!$A$6,AB44=Matrica!$E$3),Matrica!$G$6,IF(AND(AA44=Matrica!$A$6,AB44=Matrica!$H$3),Matrica!$J$6,IF(AND(AA44=Matrica!$A$7,AB44=Matrica!$B$3),Matrica!$D$7,IF(AND(AA44=Matrica!$A$7,AB44=Matrica!$E$3),Matrica!$G$7,IF(AND(AA44=Matrica!$A$7,AB44=Matrica!$H$3),Matrica!$J$7,IF(AND(AA44=Matrica!$A$8,AB44=Matrica!$B$3),Matrica!$D$8,IF(AND(AA44=Matrica!$A$8,AB44=Matrica!$E$3),Matrica!$G$8,IF(AND(AA44=Matrica!$A$8,AB44=Matrica!$H$3),Matrica!$J$8,IF(AND(AA44=Matrica!$A$9,AB44=Matrica!$B$3),Matrica!$D$9,IF(AND(AA44=Matrica!$A$9,AB44=Matrica!$E$3),Matrica!$G$9,IF(AND(AA44=Matrica!$A$9,AB44=Matrica!$H$3),Matrica!$J$9,IF(AND(AA44=Matrica!$A$10,AB44=Matrica!$B$3),Matrica!$D$10,IF(AND(AA44=Matrica!$A$10,AB44=Matrica!$E$3),Matrica!$G$10,IF(AND(AA44=Matrica!$A$10,AB44=Matrica!$H$3),Matrica!$J$10,IF(AND(AA44=Matrica!$A$11,AB44=Matrica!$B$3),Matrica!$D$11,IF(AND(AA44=Matrica!$A$11,AB44=Matrica!$E$3),Matrica!$G$11,IF(AND(AA44=Matrica!$A$11,AB44=Matrica!$H$3),Matrica!$J$11,IF(AND(AA44=Matrica!$A$12,AB44=Matrica!$B$3),Matrica!$D$12,IF(AND(AA44=Matrica!$A$12,AB44=Matrica!$E$3),Matrica!$G$12,IF(AND(AA44=Matrica!$A$12,AB44=Matrica!$H$3),Matrica!$J$12,IF(AND(AA44=Matrica!$A$13,AB44=Matrica!$B$3),Matrica!$D$13,IF(AND(AA44=Matrica!$A$13,AB44=Matrica!$E$3),Matrica!$G$13,IF(AND(AA44=Matrica!$A$13,AB44=Matrica!$H$3),Matrica!$J$13,IF(AND(AA44=Matrica!$A$14,AB44=Matrica!$B$3),Matrica!$D$14,IF(AND(AA44=Matrica!$A$14,AB44=Matrica!$E$3),Matrica!$G$14,IF(AND(AA44=Matrica!$A$14,AB44=Matrica!$H$3),Matrica!$J$14,IF(AND(AA44=Matrica!$A$15,AB44=Matrica!$B$3),Matrica!$D$15,IF(AND(AA44=Matrica!$A$15,AB44=Matrica!$E$3),Matrica!$G$15,IF(AND(AA44=Matrica!$A$15,AB44=Matrica!$H$3),Matrica!$J$15,IF(AND(AA44=Matrica!$A$16,AB44=Matrica!$B$3),Matrica!$D$16,IF(AND(AA44=Matrica!$A$16,AB44=Matrica!$E$3),Matrica!$G$16,IF(AND(AA44=Matrica!$A$16,AB44=Matrica!$H$3),Matrica!$J$16,"")))))))))))))))))))))))))))))))))))))))</f>
        <v>3.33</v>
      </c>
      <c r="AA44" s="45" t="s">
        <v>10</v>
      </c>
      <c r="AB44" s="45">
        <v>2</v>
      </c>
      <c r="AC44" s="50">
        <v>3.17</v>
      </c>
      <c r="AD44" s="59" t="str">
        <f t="shared" si="12"/>
        <v>RAST</v>
      </c>
      <c r="AE44" s="37">
        <f t="shared" si="10"/>
        <v>17.407407407407398</v>
      </c>
      <c r="AF44" s="37">
        <f t="shared" si="11"/>
        <v>0.17407407407407396</v>
      </c>
      <c r="AG44" s="47">
        <v>12.15</v>
      </c>
      <c r="AH44" s="53">
        <f>AC43/((P43-P44)/P44+1)</f>
        <v>2.8589650537634408</v>
      </c>
    </row>
    <row r="45" spans="3:34" ht="30" x14ac:dyDescent="0.25">
      <c r="C45" s="52" t="s">
        <v>187</v>
      </c>
      <c r="D45" s="43" t="s">
        <v>85</v>
      </c>
      <c r="E45" s="39" t="s">
        <v>10</v>
      </c>
      <c r="F45" s="43" t="s">
        <v>137</v>
      </c>
      <c r="G45" s="38">
        <v>0.04</v>
      </c>
      <c r="H45" s="38"/>
      <c r="I45" s="38"/>
      <c r="J45" s="38">
        <v>13.42</v>
      </c>
      <c r="K45" s="38">
        <v>17.32</v>
      </c>
      <c r="L45" s="42">
        <f t="shared" si="13"/>
        <v>13.956799999999999</v>
      </c>
      <c r="M45" s="42">
        <f t="shared" si="14"/>
        <v>18.012799999999999</v>
      </c>
      <c r="N45" s="41">
        <v>2871.8</v>
      </c>
      <c r="O45" s="41">
        <f t="shared" si="15"/>
        <v>40081.13824</v>
      </c>
      <c r="P45" s="41">
        <f t="shared" si="16"/>
        <v>51729.159039999999</v>
      </c>
      <c r="Q45" s="41">
        <f t="shared" si="17"/>
        <v>14.226538498944043</v>
      </c>
      <c r="R45" s="41">
        <f t="shared" si="18"/>
        <v>18.360927481498571</v>
      </c>
      <c r="S45" s="41">
        <v>2.8</v>
      </c>
      <c r="T45" s="38" t="s">
        <v>11</v>
      </c>
      <c r="U45" s="38" t="s">
        <v>293</v>
      </c>
      <c r="V45" s="41">
        <v>3.62</v>
      </c>
      <c r="W45" s="38" t="s">
        <v>9</v>
      </c>
      <c r="X45" s="38" t="s">
        <v>291</v>
      </c>
      <c r="Y45" s="38">
        <f>IF(AND(AA45=Matrica!$A$4,AB45=Matrica!$B$3),Matrica!$B$4,IF(AND(AA45=Matrica!$A$4,AB45=Matrica!$E$3),Matrica!$E$4,IF(AND(AA45=Matrica!$A$4,AB45=Matrica!$H$3),Matrica!$H$4,IF(AND(AA45=Matrica!$A$5,AB45=Matrica!$B$3),Matrica!$B$5,IF(AND(AA45=Matrica!$A$5,AB45=Matrica!$E$3),Matrica!$E$5,IF(AND(AA45=Matrica!$A$5,AB45=Matrica!$H$3),Matrica!$H$5,IF(AND(AA45=Matrica!$A$6,AB45=Matrica!$B$3),Matrica!$B$6,IF(AND(AA45=Matrica!$A$6,AB45=Matrica!$E$3),Matrica!$E$6,IF(AND(AA45=Matrica!$A$6,AB45=Matrica!$H$3),Matrica!$H$6,IF(AND(AA45=Matrica!$A$7,AB45=Matrica!$B$3),Matrica!$B$7,IF(AND(AA45=Matrica!$A$7,AB45=Matrica!$E$3),Matrica!$E$7,IF(AND(AA45=Matrica!$A$7,AB45=Matrica!$H$3),Matrica!$H$7,IF(AND(AA45=Matrica!$A$8,AB45=Matrica!$B$3),Matrica!$B$8,IF(AND(AA45=Matrica!$A$8,AB45=Matrica!$E$3),Matrica!$E$8,IF(AND(AA45=Matrica!$A$8,AB45=Matrica!$H$3),Matrica!$H$8,IF(AND(AA45=Matrica!$A$9,AB45=Matrica!$B$3),Matrica!$B$9,IF(AND(AA45=Matrica!$A$9,AB45=Matrica!$E$3),Matrica!$E$9,IF(AND(AA45=Matrica!$A$9,AB45=Matrica!$H$3),Matrica!$H$9,IF(AND(AA45=Matrica!$A$10,AB45=Matrica!$B$3),Matrica!$B$10,IF(AND(AA45=Matrica!$A$10,AB45=Matrica!$E$3),Matrica!$E$10,IF(AND(AA45=Matrica!$A$10,AB45=Matrica!$H$3),Matrica!$H$10,IF(AND(AA45=Matrica!$A$11,AB45=Matrica!$B$3),Matrica!$B$11,IF(AND(AA45=Matrica!$A$11,AB45=Matrica!$E$3),Matrica!$E$11,IF(AND(AA45=Matrica!$A$11,AB45=Matrica!$H$3),Matrica!$H$11,IF(AND(AA45=Matrica!$A$12,AB45=Matrica!$B$3),Matrica!$B$12,IF(AND(AA45=Matrica!$A$12,AB45=Matrica!$E$3),Matrica!$E$12,IF(AND(AA45=Matrica!$A$12,AB45=Matrica!$H$3),Matrica!$H$12,IF(AND(AA45=Matrica!$A$13,AB45=Matrica!$B$3),Matrica!$B$13,IF(AND(AA45=Matrica!$A$13,AB45=Matrica!$E$3),Matrica!$E$13,IF(AND(AA45=Matrica!$A$13,AB45=Matrica!$H$3),Matrica!$H$13,IF(AND(AA45=Matrica!$A$14,AB45=Matrica!$B$3),Matrica!$B$14,IF(AND(AA45=Matrica!$A$14,AB45=Matrica!$E$3),Matrica!$E$14,IF(AND(AA45=Matrica!$A$14,AB45=Matrica!$H$3),Matrica!$H$14,IF(AND(AA45=Matrica!$A$15,AB45=Matrica!$B$3),Matrica!$B$15,IF(AND(AA45=Matrica!$A$15,AB45=Matrica!$E$3),Matrica!$E$15,IF(AND(AA45=Matrica!$A$15,AB45=Matrica!$H$3),Matrica!$H$15,IF(AND(AA45=Matrica!$A$16,AB45=Matrica!$B$3),Matrica!$B$16,IF(AND(AA45=Matrica!$A$16,AB45=Matrica!$E$3),Matrica!$E$16,IF(AND(AA45=Matrica!$A$16,AB45=Matrica!$H$3),Matrica!$H$16,"")))))))))))))))))))))))))))))))))))))))</f>
        <v>3.86</v>
      </c>
      <c r="Z45" s="38">
        <f>IF(AND(AA45=Matrica!$A$4,AB45=Matrica!$B$3),Matrica!$D$4,IF(AND(AA45=Matrica!$A$4,AB45=Matrica!$E$3),Matrica!$G$4,IF(AND(AA45=Matrica!$A$4,AB45=Matrica!$H$3),Matrica!$J$4,IF(AND(AA45=Matrica!$A$5,AB45=Matrica!$B$3),Matrica!$D$5,IF(AND(AA45=Matrica!$A$5,AB45=Matrica!$E$3),Matrica!$G$5,IF(AND(AA45=Matrica!$A$5,AB45=Matrica!$H$3),Matrica!$J$5,IF(AND(AA45=Matrica!$A$6,AB45=Matrica!$B$3),Matrica!$D$6,IF(AND(AA45=Matrica!$A$6,AB45=Matrica!$E$3),Matrica!$G$6,IF(AND(AA45=Matrica!$A$6,AB45=Matrica!$H$3),Matrica!$J$6,IF(AND(AA45=Matrica!$A$7,AB45=Matrica!$B$3),Matrica!$D$7,IF(AND(AA45=Matrica!$A$7,AB45=Matrica!$E$3),Matrica!$G$7,IF(AND(AA45=Matrica!$A$7,AB45=Matrica!$H$3),Matrica!$J$7,IF(AND(AA45=Matrica!$A$8,AB45=Matrica!$B$3),Matrica!$D$8,IF(AND(AA45=Matrica!$A$8,AB45=Matrica!$E$3),Matrica!$G$8,IF(AND(AA45=Matrica!$A$8,AB45=Matrica!$H$3),Matrica!$J$8,IF(AND(AA45=Matrica!$A$9,AB45=Matrica!$B$3),Matrica!$D$9,IF(AND(AA45=Matrica!$A$9,AB45=Matrica!$E$3),Matrica!$G$9,IF(AND(AA45=Matrica!$A$9,AB45=Matrica!$H$3),Matrica!$J$9,IF(AND(AA45=Matrica!$A$10,AB45=Matrica!$B$3),Matrica!$D$10,IF(AND(AA45=Matrica!$A$10,AB45=Matrica!$E$3),Matrica!$G$10,IF(AND(AA45=Matrica!$A$10,AB45=Matrica!$H$3),Matrica!$J$10,IF(AND(AA45=Matrica!$A$11,AB45=Matrica!$B$3),Matrica!$D$11,IF(AND(AA45=Matrica!$A$11,AB45=Matrica!$E$3),Matrica!$G$11,IF(AND(AA45=Matrica!$A$11,AB45=Matrica!$H$3),Matrica!$J$11,IF(AND(AA45=Matrica!$A$12,AB45=Matrica!$B$3),Matrica!$D$12,IF(AND(AA45=Matrica!$A$12,AB45=Matrica!$E$3),Matrica!$G$12,IF(AND(AA45=Matrica!$A$12,AB45=Matrica!$H$3),Matrica!$J$12,IF(AND(AA45=Matrica!$A$13,AB45=Matrica!$B$3),Matrica!$D$13,IF(AND(AA45=Matrica!$A$13,AB45=Matrica!$E$3),Matrica!$G$13,IF(AND(AA45=Matrica!$A$13,AB45=Matrica!$H$3),Matrica!$J$13,IF(AND(AA45=Matrica!$A$14,AB45=Matrica!$B$3),Matrica!$D$14,IF(AND(AA45=Matrica!$A$14,AB45=Matrica!$E$3),Matrica!$G$14,IF(AND(AA45=Matrica!$A$14,AB45=Matrica!$H$3),Matrica!$J$14,IF(AND(AA45=Matrica!$A$15,AB45=Matrica!$B$3),Matrica!$D$15,IF(AND(AA45=Matrica!$A$15,AB45=Matrica!$E$3),Matrica!$G$15,IF(AND(AA45=Matrica!$A$15,AB45=Matrica!$H$3),Matrica!$J$15,IF(AND(AA45=Matrica!$A$16,AB45=Matrica!$B$3),Matrica!$D$16,IF(AND(AA45=Matrica!$A$16,AB45=Matrica!$E$3),Matrica!$G$16,IF(AND(AA45=Matrica!$A$16,AB45=Matrica!$H$3),Matrica!$J$16,"")))))))))))))))))))))))))))))))))))))))</f>
        <v>4.12</v>
      </c>
      <c r="AA45" s="45" t="s">
        <v>8</v>
      </c>
      <c r="AB45" s="45">
        <v>1</v>
      </c>
      <c r="AC45" s="50">
        <v>3.99</v>
      </c>
      <c r="AD45" s="37" t="str">
        <f t="shared" si="12"/>
        <v>RAST</v>
      </c>
      <c r="AE45" s="37">
        <f t="shared" si="10"/>
        <v>42.500000000000014</v>
      </c>
      <c r="AF45" s="37">
        <f t="shared" si="11"/>
        <v>0.10220994475138125</v>
      </c>
      <c r="AG45" s="47">
        <v>20.399999999999999</v>
      </c>
    </row>
    <row r="46" spans="3:34" ht="30" x14ac:dyDescent="0.25">
      <c r="C46" s="52" t="s">
        <v>188</v>
      </c>
      <c r="D46" s="43" t="s">
        <v>85</v>
      </c>
      <c r="E46" s="39" t="s">
        <v>11</v>
      </c>
      <c r="F46" s="43" t="s">
        <v>137</v>
      </c>
      <c r="G46" s="38">
        <v>0.04</v>
      </c>
      <c r="H46" s="38"/>
      <c r="I46" s="38"/>
      <c r="J46" s="38">
        <v>14.88</v>
      </c>
      <c r="K46" s="38">
        <v>14.88</v>
      </c>
      <c r="L46" s="42">
        <f t="shared" si="13"/>
        <v>15.475200000000001</v>
      </c>
      <c r="M46" s="42">
        <f t="shared" si="14"/>
        <v>15.475200000000001</v>
      </c>
      <c r="N46" s="41">
        <v>2871.8</v>
      </c>
      <c r="O46" s="41">
        <f t="shared" si="15"/>
        <v>44441.679360000009</v>
      </c>
      <c r="P46" s="41">
        <f t="shared" si="16"/>
        <v>44441.679360000009</v>
      </c>
      <c r="Q46" s="41">
        <f t="shared" si="17"/>
        <v>15.774284118054204</v>
      </c>
      <c r="R46" s="41">
        <f t="shared" si="18"/>
        <v>15.774284118054204</v>
      </c>
      <c r="S46" s="41">
        <v>3.11</v>
      </c>
      <c r="T46" s="38" t="s">
        <v>10</v>
      </c>
      <c r="U46" s="38" t="s">
        <v>292</v>
      </c>
      <c r="V46" s="41">
        <v>3.11</v>
      </c>
      <c r="W46" s="38" t="s">
        <v>10</v>
      </c>
      <c r="X46" s="38" t="s">
        <v>292</v>
      </c>
      <c r="Y46" s="38">
        <f>IF(AND(AA46=Matrica!$A$4,AB46=Matrica!$B$3),Matrica!$B$4,IF(AND(AA46=Matrica!$A$4,AB46=Matrica!$E$3),Matrica!$E$4,IF(AND(AA46=Matrica!$A$4,AB46=Matrica!$H$3),Matrica!$H$4,IF(AND(AA46=Matrica!$A$5,AB46=Matrica!$B$3),Matrica!$B$5,IF(AND(AA46=Matrica!$A$5,AB46=Matrica!$E$3),Matrica!$E$5,IF(AND(AA46=Matrica!$A$5,AB46=Matrica!$H$3),Matrica!$H$5,IF(AND(AA46=Matrica!$A$6,AB46=Matrica!$B$3),Matrica!$B$6,IF(AND(AA46=Matrica!$A$6,AB46=Matrica!$E$3),Matrica!$E$6,IF(AND(AA46=Matrica!$A$6,AB46=Matrica!$H$3),Matrica!$H$6,IF(AND(AA46=Matrica!$A$7,AB46=Matrica!$B$3),Matrica!$B$7,IF(AND(AA46=Matrica!$A$7,AB46=Matrica!$E$3),Matrica!$E$7,IF(AND(AA46=Matrica!$A$7,AB46=Matrica!$H$3),Matrica!$H$7,IF(AND(AA46=Matrica!$A$8,AB46=Matrica!$B$3),Matrica!$B$8,IF(AND(AA46=Matrica!$A$8,AB46=Matrica!$E$3),Matrica!$E$8,IF(AND(AA46=Matrica!$A$8,AB46=Matrica!$H$3),Matrica!$H$8,IF(AND(AA46=Matrica!$A$9,AB46=Matrica!$B$3),Matrica!$B$9,IF(AND(AA46=Matrica!$A$9,AB46=Matrica!$E$3),Matrica!$E$9,IF(AND(AA46=Matrica!$A$9,AB46=Matrica!$H$3),Matrica!$H$9,IF(AND(AA46=Matrica!$A$10,AB46=Matrica!$B$3),Matrica!$B$10,IF(AND(AA46=Matrica!$A$10,AB46=Matrica!$E$3),Matrica!$E$10,IF(AND(AA46=Matrica!$A$10,AB46=Matrica!$H$3),Matrica!$H$10,IF(AND(AA46=Matrica!$A$11,AB46=Matrica!$B$3),Matrica!$B$11,IF(AND(AA46=Matrica!$A$11,AB46=Matrica!$E$3),Matrica!$E$11,IF(AND(AA46=Matrica!$A$11,AB46=Matrica!$H$3),Matrica!$H$11,IF(AND(AA46=Matrica!$A$12,AB46=Matrica!$B$3),Matrica!$B$12,IF(AND(AA46=Matrica!$A$12,AB46=Matrica!$E$3),Matrica!$E$12,IF(AND(AA46=Matrica!$A$12,AB46=Matrica!$H$3),Matrica!$H$12,IF(AND(AA46=Matrica!$A$13,AB46=Matrica!$B$3),Matrica!$B$13,IF(AND(AA46=Matrica!$A$13,AB46=Matrica!$E$3),Matrica!$E$13,IF(AND(AA46=Matrica!$A$13,AB46=Matrica!$H$3),Matrica!$H$13,IF(AND(AA46=Matrica!$A$14,AB46=Matrica!$B$3),Matrica!$B$14,IF(AND(AA46=Matrica!$A$14,AB46=Matrica!$E$3),Matrica!$E$14,IF(AND(AA46=Matrica!$A$14,AB46=Matrica!$H$3),Matrica!$H$14,IF(AND(AA46=Matrica!$A$15,AB46=Matrica!$B$3),Matrica!$B$15,IF(AND(AA46=Matrica!$A$15,AB46=Matrica!$E$3),Matrica!$E$15,IF(AND(AA46=Matrica!$A$15,AB46=Matrica!$H$3),Matrica!$H$15,IF(AND(AA46=Matrica!$A$16,AB46=Matrica!$B$3),Matrica!$B$16,IF(AND(AA46=Matrica!$A$16,AB46=Matrica!$E$3),Matrica!$E$16,IF(AND(AA46=Matrica!$A$16,AB46=Matrica!$H$3),Matrica!$H$16,"")))))))))))))))))))))))))))))))))))))))</f>
        <v>3.12</v>
      </c>
      <c r="Z46" s="38">
        <f>IF(AND(AA46=Matrica!$A$4,AB46=Matrica!$B$3),Matrica!$D$4,IF(AND(AA46=Matrica!$A$4,AB46=Matrica!$E$3),Matrica!$G$4,IF(AND(AA46=Matrica!$A$4,AB46=Matrica!$H$3),Matrica!$J$4,IF(AND(AA46=Matrica!$A$5,AB46=Matrica!$B$3),Matrica!$D$5,IF(AND(AA46=Matrica!$A$5,AB46=Matrica!$E$3),Matrica!$G$5,IF(AND(AA46=Matrica!$A$5,AB46=Matrica!$H$3),Matrica!$J$5,IF(AND(AA46=Matrica!$A$6,AB46=Matrica!$B$3),Matrica!$D$6,IF(AND(AA46=Matrica!$A$6,AB46=Matrica!$E$3),Matrica!$G$6,IF(AND(AA46=Matrica!$A$6,AB46=Matrica!$H$3),Matrica!$J$6,IF(AND(AA46=Matrica!$A$7,AB46=Matrica!$B$3),Matrica!$D$7,IF(AND(AA46=Matrica!$A$7,AB46=Matrica!$E$3),Matrica!$G$7,IF(AND(AA46=Matrica!$A$7,AB46=Matrica!$H$3),Matrica!$J$7,IF(AND(AA46=Matrica!$A$8,AB46=Matrica!$B$3),Matrica!$D$8,IF(AND(AA46=Matrica!$A$8,AB46=Matrica!$E$3),Matrica!$G$8,IF(AND(AA46=Matrica!$A$8,AB46=Matrica!$H$3),Matrica!$J$8,IF(AND(AA46=Matrica!$A$9,AB46=Matrica!$B$3),Matrica!$D$9,IF(AND(AA46=Matrica!$A$9,AB46=Matrica!$E$3),Matrica!$G$9,IF(AND(AA46=Matrica!$A$9,AB46=Matrica!$H$3),Matrica!$J$9,IF(AND(AA46=Matrica!$A$10,AB46=Matrica!$B$3),Matrica!$D$10,IF(AND(AA46=Matrica!$A$10,AB46=Matrica!$E$3),Matrica!$G$10,IF(AND(AA46=Matrica!$A$10,AB46=Matrica!$H$3),Matrica!$J$10,IF(AND(AA46=Matrica!$A$11,AB46=Matrica!$B$3),Matrica!$D$11,IF(AND(AA46=Matrica!$A$11,AB46=Matrica!$E$3),Matrica!$G$11,IF(AND(AA46=Matrica!$A$11,AB46=Matrica!$H$3),Matrica!$J$11,IF(AND(AA46=Matrica!$A$12,AB46=Matrica!$B$3),Matrica!$D$12,IF(AND(AA46=Matrica!$A$12,AB46=Matrica!$E$3),Matrica!$G$12,IF(AND(AA46=Matrica!$A$12,AB46=Matrica!$H$3),Matrica!$J$12,IF(AND(AA46=Matrica!$A$13,AB46=Matrica!$B$3),Matrica!$D$13,IF(AND(AA46=Matrica!$A$13,AB46=Matrica!$E$3),Matrica!$G$13,IF(AND(AA46=Matrica!$A$13,AB46=Matrica!$H$3),Matrica!$J$13,IF(AND(AA46=Matrica!$A$14,AB46=Matrica!$B$3),Matrica!$D$14,IF(AND(AA46=Matrica!$A$14,AB46=Matrica!$E$3),Matrica!$G$14,IF(AND(AA46=Matrica!$A$14,AB46=Matrica!$H$3),Matrica!$J$14,IF(AND(AA46=Matrica!$A$15,AB46=Matrica!$B$3),Matrica!$D$15,IF(AND(AA46=Matrica!$A$15,AB46=Matrica!$E$3),Matrica!$G$15,IF(AND(AA46=Matrica!$A$15,AB46=Matrica!$H$3),Matrica!$J$15,IF(AND(AA46=Matrica!$A$16,AB46=Matrica!$B$3),Matrica!$D$16,IF(AND(AA46=Matrica!$A$16,AB46=Matrica!$E$3),Matrica!$G$16,IF(AND(AA46=Matrica!$A$16,AB46=Matrica!$H$3),Matrica!$J$16,"")))))))))))))))))))))))))))))))))))))))</f>
        <v>3.33</v>
      </c>
      <c r="AA46" s="45" t="s">
        <v>10</v>
      </c>
      <c r="AB46" s="45">
        <v>2</v>
      </c>
      <c r="AC46" s="50">
        <v>3.3</v>
      </c>
      <c r="AD46" s="37" t="str">
        <f t="shared" si="12"/>
        <v>RAST</v>
      </c>
      <c r="AE46" s="37">
        <f t="shared" si="10"/>
        <v>6.1093247588424422</v>
      </c>
      <c r="AF46" s="37">
        <f t="shared" si="11"/>
        <v>6.1093247588424424E-2</v>
      </c>
      <c r="AG46" s="47">
        <v>9.0500000000000007</v>
      </c>
      <c r="AH46" s="53">
        <f>AC45/((P45-P46)/P46+1)</f>
        <v>3.4278983833718257</v>
      </c>
    </row>
    <row r="47" spans="3:34" ht="30" customHeight="1" x14ac:dyDescent="0.25">
      <c r="C47" s="52" t="s">
        <v>189</v>
      </c>
      <c r="D47" s="43" t="s">
        <v>85</v>
      </c>
      <c r="E47" s="39" t="s">
        <v>13</v>
      </c>
      <c r="F47" s="43" t="s">
        <v>137</v>
      </c>
      <c r="G47" s="38">
        <v>0.04</v>
      </c>
      <c r="H47" s="38"/>
      <c r="I47" s="38"/>
      <c r="J47" s="38">
        <v>13.42</v>
      </c>
      <c r="K47" s="38">
        <v>13.42</v>
      </c>
      <c r="L47" s="42">
        <f t="shared" si="13"/>
        <v>13.956799999999999</v>
      </c>
      <c r="M47" s="42">
        <f t="shared" si="14"/>
        <v>13.956799999999999</v>
      </c>
      <c r="N47" s="41">
        <v>2871.8</v>
      </c>
      <c r="O47" s="41">
        <f t="shared" si="15"/>
        <v>40081.13824</v>
      </c>
      <c r="P47" s="41">
        <f t="shared" si="16"/>
        <v>40081.13824</v>
      </c>
      <c r="Q47" s="41">
        <f t="shared" si="17"/>
        <v>14.226538498944043</v>
      </c>
      <c r="R47" s="41">
        <f t="shared" si="18"/>
        <v>14.226538498944043</v>
      </c>
      <c r="S47" s="41">
        <v>2.8</v>
      </c>
      <c r="T47" s="38" t="s">
        <v>11</v>
      </c>
      <c r="U47" s="38" t="s">
        <v>293</v>
      </c>
      <c r="V47" s="41">
        <v>2.8</v>
      </c>
      <c r="W47" s="38" t="s">
        <v>11</v>
      </c>
      <c r="X47" s="38" t="s">
        <v>293</v>
      </c>
      <c r="Y47" s="38">
        <f>IF(AND(AA47=Matrica!$A$4,AB47=Matrica!$B$3),Matrica!$B$4,IF(AND(AA47=Matrica!$A$4,AB47=Matrica!$E$3),Matrica!$E$4,IF(AND(AA47=Matrica!$A$4,AB47=Matrica!$H$3),Matrica!$H$4,IF(AND(AA47=Matrica!$A$5,AB47=Matrica!$B$3),Matrica!$B$5,IF(AND(AA47=Matrica!$A$5,AB47=Matrica!$E$3),Matrica!$E$5,IF(AND(AA47=Matrica!$A$5,AB47=Matrica!$H$3),Matrica!$H$5,IF(AND(AA47=Matrica!$A$6,AB47=Matrica!$B$3),Matrica!$B$6,IF(AND(AA47=Matrica!$A$6,AB47=Matrica!$E$3),Matrica!$E$6,IF(AND(AA47=Matrica!$A$6,AB47=Matrica!$H$3),Matrica!$H$6,IF(AND(AA47=Matrica!$A$7,AB47=Matrica!$B$3),Matrica!$B$7,IF(AND(AA47=Matrica!$A$7,AB47=Matrica!$E$3),Matrica!$E$7,IF(AND(AA47=Matrica!$A$7,AB47=Matrica!$H$3),Matrica!$H$7,IF(AND(AA47=Matrica!$A$8,AB47=Matrica!$B$3),Matrica!$B$8,IF(AND(AA47=Matrica!$A$8,AB47=Matrica!$E$3),Matrica!$E$8,IF(AND(AA47=Matrica!$A$8,AB47=Matrica!$H$3),Matrica!$H$8,IF(AND(AA47=Matrica!$A$9,AB47=Matrica!$B$3),Matrica!$B$9,IF(AND(AA47=Matrica!$A$9,AB47=Matrica!$E$3),Matrica!$E$9,IF(AND(AA47=Matrica!$A$9,AB47=Matrica!$H$3),Matrica!$H$9,IF(AND(AA47=Matrica!$A$10,AB47=Matrica!$B$3),Matrica!$B$10,IF(AND(AA47=Matrica!$A$10,AB47=Matrica!$E$3),Matrica!$E$10,IF(AND(AA47=Matrica!$A$10,AB47=Matrica!$H$3),Matrica!$H$10,IF(AND(AA47=Matrica!$A$11,AB47=Matrica!$B$3),Matrica!$B$11,IF(AND(AA47=Matrica!$A$11,AB47=Matrica!$E$3),Matrica!$E$11,IF(AND(AA47=Matrica!$A$11,AB47=Matrica!$H$3),Matrica!$H$11,IF(AND(AA47=Matrica!$A$12,AB47=Matrica!$B$3),Matrica!$B$12,IF(AND(AA47=Matrica!$A$12,AB47=Matrica!$E$3),Matrica!$E$12,IF(AND(AA47=Matrica!$A$12,AB47=Matrica!$H$3),Matrica!$H$12,IF(AND(AA47=Matrica!$A$13,AB47=Matrica!$B$3),Matrica!$B$13,IF(AND(AA47=Matrica!$A$13,AB47=Matrica!$E$3),Matrica!$E$13,IF(AND(AA47=Matrica!$A$13,AB47=Matrica!$H$3),Matrica!$H$13,IF(AND(AA47=Matrica!$A$14,AB47=Matrica!$B$3),Matrica!$B$14,IF(AND(AA47=Matrica!$A$14,AB47=Matrica!$E$3),Matrica!$E$14,IF(AND(AA47=Matrica!$A$14,AB47=Matrica!$H$3),Matrica!$H$14,IF(AND(AA47=Matrica!$A$15,AB47=Matrica!$B$3),Matrica!$B$15,IF(AND(AA47=Matrica!$A$15,AB47=Matrica!$E$3),Matrica!$E$15,IF(AND(AA47=Matrica!$A$15,AB47=Matrica!$H$3),Matrica!$H$15,IF(AND(AA47=Matrica!$A$16,AB47=Matrica!$B$3),Matrica!$B$16,IF(AND(AA47=Matrica!$A$16,AB47=Matrica!$E$3),Matrica!$E$16,IF(AND(AA47=Matrica!$A$16,AB47=Matrica!$H$3),Matrica!$H$16,"")))))))))))))))))))))))))))))))))))))))</f>
        <v>3.12</v>
      </c>
      <c r="Z47" s="38">
        <f>IF(AND(AA47=Matrica!$A$4,AB47=Matrica!$B$3),Matrica!$D$4,IF(AND(AA47=Matrica!$A$4,AB47=Matrica!$E$3),Matrica!$G$4,IF(AND(AA47=Matrica!$A$4,AB47=Matrica!$H$3),Matrica!$J$4,IF(AND(AA47=Matrica!$A$5,AB47=Matrica!$B$3),Matrica!$D$5,IF(AND(AA47=Matrica!$A$5,AB47=Matrica!$E$3),Matrica!$G$5,IF(AND(AA47=Matrica!$A$5,AB47=Matrica!$H$3),Matrica!$J$5,IF(AND(AA47=Matrica!$A$6,AB47=Matrica!$B$3),Matrica!$D$6,IF(AND(AA47=Matrica!$A$6,AB47=Matrica!$E$3),Matrica!$G$6,IF(AND(AA47=Matrica!$A$6,AB47=Matrica!$H$3),Matrica!$J$6,IF(AND(AA47=Matrica!$A$7,AB47=Matrica!$B$3),Matrica!$D$7,IF(AND(AA47=Matrica!$A$7,AB47=Matrica!$E$3),Matrica!$G$7,IF(AND(AA47=Matrica!$A$7,AB47=Matrica!$H$3),Matrica!$J$7,IF(AND(AA47=Matrica!$A$8,AB47=Matrica!$B$3),Matrica!$D$8,IF(AND(AA47=Matrica!$A$8,AB47=Matrica!$E$3),Matrica!$G$8,IF(AND(AA47=Matrica!$A$8,AB47=Matrica!$H$3),Matrica!$J$8,IF(AND(AA47=Matrica!$A$9,AB47=Matrica!$B$3),Matrica!$D$9,IF(AND(AA47=Matrica!$A$9,AB47=Matrica!$E$3),Matrica!$G$9,IF(AND(AA47=Matrica!$A$9,AB47=Matrica!$H$3),Matrica!$J$9,IF(AND(AA47=Matrica!$A$10,AB47=Matrica!$B$3),Matrica!$D$10,IF(AND(AA47=Matrica!$A$10,AB47=Matrica!$E$3),Matrica!$G$10,IF(AND(AA47=Matrica!$A$10,AB47=Matrica!$H$3),Matrica!$J$10,IF(AND(AA47=Matrica!$A$11,AB47=Matrica!$B$3),Matrica!$D$11,IF(AND(AA47=Matrica!$A$11,AB47=Matrica!$E$3),Matrica!$G$11,IF(AND(AA47=Matrica!$A$11,AB47=Matrica!$H$3),Matrica!$J$11,IF(AND(AA47=Matrica!$A$12,AB47=Matrica!$B$3),Matrica!$D$12,IF(AND(AA47=Matrica!$A$12,AB47=Matrica!$E$3),Matrica!$G$12,IF(AND(AA47=Matrica!$A$12,AB47=Matrica!$H$3),Matrica!$J$12,IF(AND(AA47=Matrica!$A$13,AB47=Matrica!$B$3),Matrica!$D$13,IF(AND(AA47=Matrica!$A$13,AB47=Matrica!$E$3),Matrica!$G$13,IF(AND(AA47=Matrica!$A$13,AB47=Matrica!$H$3),Matrica!$J$13,IF(AND(AA47=Matrica!$A$14,AB47=Matrica!$B$3),Matrica!$D$14,IF(AND(AA47=Matrica!$A$14,AB47=Matrica!$E$3),Matrica!$G$14,IF(AND(AA47=Matrica!$A$14,AB47=Matrica!$H$3),Matrica!$J$14,IF(AND(AA47=Matrica!$A$15,AB47=Matrica!$B$3),Matrica!$D$15,IF(AND(AA47=Matrica!$A$15,AB47=Matrica!$E$3),Matrica!$G$15,IF(AND(AA47=Matrica!$A$15,AB47=Matrica!$H$3),Matrica!$J$15,IF(AND(AA47=Matrica!$A$16,AB47=Matrica!$B$3),Matrica!$D$16,IF(AND(AA47=Matrica!$A$16,AB47=Matrica!$E$3),Matrica!$G$16,IF(AND(AA47=Matrica!$A$16,AB47=Matrica!$H$3),Matrica!$J$16,"")))))))))))))))))))))))))))))))))))))))</f>
        <v>3.33</v>
      </c>
      <c r="AA47" s="45" t="s">
        <v>10</v>
      </c>
      <c r="AB47" s="45">
        <v>2</v>
      </c>
      <c r="AC47" s="50">
        <v>3.3</v>
      </c>
      <c r="AD47" s="37" t="str">
        <f t="shared" si="12"/>
        <v>RAST</v>
      </c>
      <c r="AE47" s="37">
        <f t="shared" si="10"/>
        <v>17.857142857142858</v>
      </c>
      <c r="AF47" s="37">
        <f t="shared" si="11"/>
        <v>0.17857142857142858</v>
      </c>
      <c r="AG47" s="47">
        <v>23.65</v>
      </c>
      <c r="AH47" s="53">
        <f>AC46/((P46-P47)/P47+1)</f>
        <v>2.9762096774193538</v>
      </c>
    </row>
    <row r="48" spans="3:34" ht="30" x14ac:dyDescent="0.25">
      <c r="C48" s="52" t="s">
        <v>190</v>
      </c>
      <c r="D48" s="43" t="s">
        <v>74</v>
      </c>
      <c r="E48" s="39" t="s">
        <v>10</v>
      </c>
      <c r="F48" s="43" t="s">
        <v>137</v>
      </c>
      <c r="G48" s="38"/>
      <c r="H48" s="38"/>
      <c r="I48" s="38"/>
      <c r="J48" s="38">
        <v>17.32</v>
      </c>
      <c r="K48" s="38">
        <v>17.32</v>
      </c>
      <c r="L48" s="42">
        <f t="shared" si="13"/>
        <v>17.32</v>
      </c>
      <c r="M48" s="42">
        <f t="shared" si="14"/>
        <v>17.32</v>
      </c>
      <c r="N48" s="41">
        <v>2871.8</v>
      </c>
      <c r="O48" s="41">
        <f t="shared" si="15"/>
        <v>49739.576000000001</v>
      </c>
      <c r="P48" s="41">
        <f t="shared" si="16"/>
        <v>49739.576000000001</v>
      </c>
      <c r="Q48" s="41">
        <f t="shared" si="17"/>
        <v>17.654737962979397</v>
      </c>
      <c r="R48" s="41">
        <f t="shared" si="18"/>
        <v>17.654737962979397</v>
      </c>
      <c r="S48" s="41">
        <v>3.48</v>
      </c>
      <c r="T48" s="38" t="s">
        <v>9</v>
      </c>
      <c r="U48" s="38" t="s">
        <v>292</v>
      </c>
      <c r="V48" s="41">
        <v>3.48</v>
      </c>
      <c r="W48" s="38" t="s">
        <v>9</v>
      </c>
      <c r="X48" s="38" t="s">
        <v>292</v>
      </c>
      <c r="Y48" s="38">
        <f>IF(AND(AA48=Matrica!$A$4,AB48=Matrica!$B$3),Matrica!$B$4,IF(AND(AA48=Matrica!$A$4,AB48=Matrica!$E$3),Matrica!$E$4,IF(AND(AA48=Matrica!$A$4,AB48=Matrica!$H$3),Matrica!$H$4,IF(AND(AA48=Matrica!$A$5,AB48=Matrica!$B$3),Matrica!$B$5,IF(AND(AA48=Matrica!$A$5,AB48=Matrica!$E$3),Matrica!$E$5,IF(AND(AA48=Matrica!$A$5,AB48=Matrica!$H$3),Matrica!$H$5,IF(AND(AA48=Matrica!$A$6,AB48=Matrica!$B$3),Matrica!$B$6,IF(AND(AA48=Matrica!$A$6,AB48=Matrica!$E$3),Matrica!$E$6,IF(AND(AA48=Matrica!$A$6,AB48=Matrica!$H$3),Matrica!$H$6,IF(AND(AA48=Matrica!$A$7,AB48=Matrica!$B$3),Matrica!$B$7,IF(AND(AA48=Matrica!$A$7,AB48=Matrica!$E$3),Matrica!$E$7,IF(AND(AA48=Matrica!$A$7,AB48=Matrica!$H$3),Matrica!$H$7,IF(AND(AA48=Matrica!$A$8,AB48=Matrica!$B$3),Matrica!$B$8,IF(AND(AA48=Matrica!$A$8,AB48=Matrica!$E$3),Matrica!$E$8,IF(AND(AA48=Matrica!$A$8,AB48=Matrica!$H$3),Matrica!$H$8,IF(AND(AA48=Matrica!$A$9,AB48=Matrica!$B$3),Matrica!$B$9,IF(AND(AA48=Matrica!$A$9,AB48=Matrica!$E$3),Matrica!$E$9,IF(AND(AA48=Matrica!$A$9,AB48=Matrica!$H$3),Matrica!$H$9,IF(AND(AA48=Matrica!$A$10,AB48=Matrica!$B$3),Matrica!$B$10,IF(AND(AA48=Matrica!$A$10,AB48=Matrica!$E$3),Matrica!$E$10,IF(AND(AA48=Matrica!$A$10,AB48=Matrica!$H$3),Matrica!$H$10,IF(AND(AA48=Matrica!$A$11,AB48=Matrica!$B$3),Matrica!$B$11,IF(AND(AA48=Matrica!$A$11,AB48=Matrica!$E$3),Matrica!$E$11,IF(AND(AA48=Matrica!$A$11,AB48=Matrica!$H$3),Matrica!$H$11,IF(AND(AA48=Matrica!$A$12,AB48=Matrica!$B$3),Matrica!$B$12,IF(AND(AA48=Matrica!$A$12,AB48=Matrica!$E$3),Matrica!$E$12,IF(AND(AA48=Matrica!$A$12,AB48=Matrica!$H$3),Matrica!$H$12,IF(AND(AA48=Matrica!$A$13,AB48=Matrica!$B$3),Matrica!$B$13,IF(AND(AA48=Matrica!$A$13,AB48=Matrica!$E$3),Matrica!$E$13,IF(AND(AA48=Matrica!$A$13,AB48=Matrica!$H$3),Matrica!$H$13,IF(AND(AA48=Matrica!$A$14,AB48=Matrica!$B$3),Matrica!$B$14,IF(AND(AA48=Matrica!$A$14,AB48=Matrica!$E$3),Matrica!$E$14,IF(AND(AA48=Matrica!$A$14,AB48=Matrica!$H$3),Matrica!$H$14,IF(AND(AA48=Matrica!$A$15,AB48=Matrica!$B$3),Matrica!$B$15,IF(AND(AA48=Matrica!$A$15,AB48=Matrica!$E$3),Matrica!$E$15,IF(AND(AA48=Matrica!$A$15,AB48=Matrica!$H$3),Matrica!$H$15,IF(AND(AA48=Matrica!$A$16,AB48=Matrica!$B$3),Matrica!$B$16,IF(AND(AA48=Matrica!$A$16,AB48=Matrica!$E$3),Matrica!$E$16,IF(AND(AA48=Matrica!$A$16,AB48=Matrica!$H$3),Matrica!$H$16,"")))))))))))))))))))))))))))))))))))))))</f>
        <v>3.84</v>
      </c>
      <c r="Z48" s="38">
        <f>IF(AND(AA48=Matrica!$A$4,AB48=Matrica!$B$3),Matrica!$D$4,IF(AND(AA48=Matrica!$A$4,AB48=Matrica!$E$3),Matrica!$G$4,IF(AND(AA48=Matrica!$A$4,AB48=Matrica!$H$3),Matrica!$J$4,IF(AND(AA48=Matrica!$A$5,AB48=Matrica!$B$3),Matrica!$D$5,IF(AND(AA48=Matrica!$A$5,AB48=Matrica!$E$3),Matrica!$G$5,IF(AND(AA48=Matrica!$A$5,AB48=Matrica!$H$3),Matrica!$J$5,IF(AND(AA48=Matrica!$A$6,AB48=Matrica!$B$3),Matrica!$D$6,IF(AND(AA48=Matrica!$A$6,AB48=Matrica!$E$3),Matrica!$G$6,IF(AND(AA48=Matrica!$A$6,AB48=Matrica!$H$3),Matrica!$J$6,IF(AND(AA48=Matrica!$A$7,AB48=Matrica!$B$3),Matrica!$D$7,IF(AND(AA48=Matrica!$A$7,AB48=Matrica!$E$3),Matrica!$G$7,IF(AND(AA48=Matrica!$A$7,AB48=Matrica!$H$3),Matrica!$J$7,IF(AND(AA48=Matrica!$A$8,AB48=Matrica!$B$3),Matrica!$D$8,IF(AND(AA48=Matrica!$A$8,AB48=Matrica!$E$3),Matrica!$G$8,IF(AND(AA48=Matrica!$A$8,AB48=Matrica!$H$3),Matrica!$J$8,IF(AND(AA48=Matrica!$A$9,AB48=Matrica!$B$3),Matrica!$D$9,IF(AND(AA48=Matrica!$A$9,AB48=Matrica!$E$3),Matrica!$G$9,IF(AND(AA48=Matrica!$A$9,AB48=Matrica!$H$3),Matrica!$J$9,IF(AND(AA48=Matrica!$A$10,AB48=Matrica!$B$3),Matrica!$D$10,IF(AND(AA48=Matrica!$A$10,AB48=Matrica!$E$3),Matrica!$G$10,IF(AND(AA48=Matrica!$A$10,AB48=Matrica!$H$3),Matrica!$J$10,IF(AND(AA48=Matrica!$A$11,AB48=Matrica!$B$3),Matrica!$D$11,IF(AND(AA48=Matrica!$A$11,AB48=Matrica!$E$3),Matrica!$G$11,IF(AND(AA48=Matrica!$A$11,AB48=Matrica!$H$3),Matrica!$J$11,IF(AND(AA48=Matrica!$A$12,AB48=Matrica!$B$3),Matrica!$D$12,IF(AND(AA48=Matrica!$A$12,AB48=Matrica!$E$3),Matrica!$G$12,IF(AND(AA48=Matrica!$A$12,AB48=Matrica!$H$3),Matrica!$J$12,IF(AND(AA48=Matrica!$A$13,AB48=Matrica!$B$3),Matrica!$D$13,IF(AND(AA48=Matrica!$A$13,AB48=Matrica!$E$3),Matrica!$G$13,IF(AND(AA48=Matrica!$A$13,AB48=Matrica!$H$3),Matrica!$J$13,IF(AND(AA48=Matrica!$A$14,AB48=Matrica!$B$3),Matrica!$D$14,IF(AND(AA48=Matrica!$A$14,AB48=Matrica!$E$3),Matrica!$G$14,IF(AND(AA48=Matrica!$A$14,AB48=Matrica!$H$3),Matrica!$J$14,IF(AND(AA48=Matrica!$A$15,AB48=Matrica!$B$3),Matrica!$D$15,IF(AND(AA48=Matrica!$A$15,AB48=Matrica!$E$3),Matrica!$G$15,IF(AND(AA48=Matrica!$A$15,AB48=Matrica!$H$3),Matrica!$J$15,IF(AND(AA48=Matrica!$A$16,AB48=Matrica!$B$3),Matrica!$D$16,IF(AND(AA48=Matrica!$A$16,AB48=Matrica!$E$3),Matrica!$G$16,IF(AND(AA48=Matrica!$A$16,AB48=Matrica!$H$3),Matrica!$J$16,"")))))))))))))))))))))))))))))))))))))))</f>
        <v>3.96</v>
      </c>
      <c r="AA48" s="45" t="s">
        <v>9</v>
      </c>
      <c r="AB48" s="45">
        <v>3</v>
      </c>
      <c r="AC48" s="50">
        <v>3.84</v>
      </c>
      <c r="AD48" s="37" t="str">
        <f t="shared" si="12"/>
        <v>RAST</v>
      </c>
      <c r="AE48" s="37">
        <f t="shared" si="10"/>
        <v>10.344827586206893</v>
      </c>
      <c r="AF48" s="37">
        <f t="shared" si="11"/>
        <v>0.10344827586206894</v>
      </c>
      <c r="AG48" s="47">
        <v>495.05</v>
      </c>
    </row>
    <row r="49" spans="3:34" ht="30" customHeight="1" x14ac:dyDescent="0.25">
      <c r="C49" s="38" t="s">
        <v>191</v>
      </c>
      <c r="D49" s="44" t="s">
        <v>74</v>
      </c>
      <c r="E49" s="39" t="s">
        <v>11</v>
      </c>
      <c r="F49" s="43" t="s">
        <v>137</v>
      </c>
      <c r="G49" s="38"/>
      <c r="H49" s="38"/>
      <c r="I49" s="38"/>
      <c r="J49" s="38">
        <v>14.88</v>
      </c>
      <c r="K49" s="38">
        <v>14.88</v>
      </c>
      <c r="L49" s="42">
        <f t="shared" si="13"/>
        <v>14.88</v>
      </c>
      <c r="M49" s="42">
        <f t="shared" si="14"/>
        <v>14.88</v>
      </c>
      <c r="N49" s="41">
        <v>2871.8</v>
      </c>
      <c r="O49" s="41">
        <f t="shared" si="15"/>
        <v>42732.384000000005</v>
      </c>
      <c r="P49" s="41">
        <f t="shared" si="16"/>
        <v>42732.384000000005</v>
      </c>
      <c r="Q49" s="41">
        <f t="shared" si="17"/>
        <v>15.167580882744426</v>
      </c>
      <c r="R49" s="41">
        <f t="shared" si="18"/>
        <v>15.167580882744426</v>
      </c>
      <c r="S49" s="41">
        <v>2.99</v>
      </c>
      <c r="T49" s="38" t="s">
        <v>10</v>
      </c>
      <c r="U49" s="38" t="s">
        <v>292</v>
      </c>
      <c r="V49" s="41">
        <v>2.99</v>
      </c>
      <c r="W49" s="38" t="s">
        <v>10</v>
      </c>
      <c r="X49" s="38" t="s">
        <v>292</v>
      </c>
      <c r="Y49" s="38">
        <f>IF(AND(AA49=Matrica!$A$4,AB49=Matrica!$B$3),Matrica!$B$4,IF(AND(AA49=Matrica!$A$4,AB49=Matrica!$E$3),Matrica!$E$4,IF(AND(AA49=Matrica!$A$4,AB49=Matrica!$H$3),Matrica!$H$4,IF(AND(AA49=Matrica!$A$5,AB49=Matrica!$B$3),Matrica!$B$5,IF(AND(AA49=Matrica!$A$5,AB49=Matrica!$E$3),Matrica!$E$5,IF(AND(AA49=Matrica!$A$5,AB49=Matrica!$H$3),Matrica!$H$5,IF(AND(AA49=Matrica!$A$6,AB49=Matrica!$B$3),Matrica!$B$6,IF(AND(AA49=Matrica!$A$6,AB49=Matrica!$E$3),Matrica!$E$6,IF(AND(AA49=Matrica!$A$6,AB49=Matrica!$H$3),Matrica!$H$6,IF(AND(AA49=Matrica!$A$7,AB49=Matrica!$B$3),Matrica!$B$7,IF(AND(AA49=Matrica!$A$7,AB49=Matrica!$E$3),Matrica!$E$7,IF(AND(AA49=Matrica!$A$7,AB49=Matrica!$H$3),Matrica!$H$7,IF(AND(AA49=Matrica!$A$8,AB49=Matrica!$B$3),Matrica!$B$8,IF(AND(AA49=Matrica!$A$8,AB49=Matrica!$E$3),Matrica!$E$8,IF(AND(AA49=Matrica!$A$8,AB49=Matrica!$H$3),Matrica!$H$8,IF(AND(AA49=Matrica!$A$9,AB49=Matrica!$B$3),Matrica!$B$9,IF(AND(AA49=Matrica!$A$9,AB49=Matrica!$E$3),Matrica!$E$9,IF(AND(AA49=Matrica!$A$9,AB49=Matrica!$H$3),Matrica!$H$9,IF(AND(AA49=Matrica!$A$10,AB49=Matrica!$B$3),Matrica!$B$10,IF(AND(AA49=Matrica!$A$10,AB49=Matrica!$E$3),Matrica!$E$10,IF(AND(AA49=Matrica!$A$10,AB49=Matrica!$H$3),Matrica!$H$10,IF(AND(AA49=Matrica!$A$11,AB49=Matrica!$B$3),Matrica!$B$11,IF(AND(AA49=Matrica!$A$11,AB49=Matrica!$E$3),Matrica!$E$11,IF(AND(AA49=Matrica!$A$11,AB49=Matrica!$H$3),Matrica!$H$11,IF(AND(AA49=Matrica!$A$12,AB49=Matrica!$B$3),Matrica!$B$12,IF(AND(AA49=Matrica!$A$12,AB49=Matrica!$E$3),Matrica!$E$12,IF(AND(AA49=Matrica!$A$12,AB49=Matrica!$H$3),Matrica!$H$12,IF(AND(AA49=Matrica!$A$13,AB49=Matrica!$B$3),Matrica!$B$13,IF(AND(AA49=Matrica!$A$13,AB49=Matrica!$E$3),Matrica!$E$13,IF(AND(AA49=Matrica!$A$13,AB49=Matrica!$H$3),Matrica!$H$13,IF(AND(AA49=Matrica!$A$14,AB49=Matrica!$B$3),Matrica!$B$14,IF(AND(AA49=Matrica!$A$14,AB49=Matrica!$E$3),Matrica!$E$14,IF(AND(AA49=Matrica!$A$14,AB49=Matrica!$H$3),Matrica!$H$14,IF(AND(AA49=Matrica!$A$15,AB49=Matrica!$B$3),Matrica!$B$15,IF(AND(AA49=Matrica!$A$15,AB49=Matrica!$E$3),Matrica!$E$15,IF(AND(AA49=Matrica!$A$15,AB49=Matrica!$H$3),Matrica!$H$15,IF(AND(AA49=Matrica!$A$16,AB49=Matrica!$B$3),Matrica!$B$16,IF(AND(AA49=Matrica!$A$16,AB49=Matrica!$E$3),Matrica!$E$16,IF(AND(AA49=Matrica!$A$16,AB49=Matrica!$H$3),Matrica!$H$16,"")))))))))))))))))))))))))))))))))))))))</f>
        <v>3.12</v>
      </c>
      <c r="Z49" s="38">
        <f>IF(AND(AA49=Matrica!$A$4,AB49=Matrica!$B$3),Matrica!$D$4,IF(AND(AA49=Matrica!$A$4,AB49=Matrica!$E$3),Matrica!$G$4,IF(AND(AA49=Matrica!$A$4,AB49=Matrica!$H$3),Matrica!$J$4,IF(AND(AA49=Matrica!$A$5,AB49=Matrica!$B$3),Matrica!$D$5,IF(AND(AA49=Matrica!$A$5,AB49=Matrica!$E$3),Matrica!$G$5,IF(AND(AA49=Matrica!$A$5,AB49=Matrica!$H$3),Matrica!$J$5,IF(AND(AA49=Matrica!$A$6,AB49=Matrica!$B$3),Matrica!$D$6,IF(AND(AA49=Matrica!$A$6,AB49=Matrica!$E$3),Matrica!$G$6,IF(AND(AA49=Matrica!$A$6,AB49=Matrica!$H$3),Matrica!$J$6,IF(AND(AA49=Matrica!$A$7,AB49=Matrica!$B$3),Matrica!$D$7,IF(AND(AA49=Matrica!$A$7,AB49=Matrica!$E$3),Matrica!$G$7,IF(AND(AA49=Matrica!$A$7,AB49=Matrica!$H$3),Matrica!$J$7,IF(AND(AA49=Matrica!$A$8,AB49=Matrica!$B$3),Matrica!$D$8,IF(AND(AA49=Matrica!$A$8,AB49=Matrica!$E$3),Matrica!$G$8,IF(AND(AA49=Matrica!$A$8,AB49=Matrica!$H$3),Matrica!$J$8,IF(AND(AA49=Matrica!$A$9,AB49=Matrica!$B$3),Matrica!$D$9,IF(AND(AA49=Matrica!$A$9,AB49=Matrica!$E$3),Matrica!$G$9,IF(AND(AA49=Matrica!$A$9,AB49=Matrica!$H$3),Matrica!$J$9,IF(AND(AA49=Matrica!$A$10,AB49=Matrica!$B$3),Matrica!$D$10,IF(AND(AA49=Matrica!$A$10,AB49=Matrica!$E$3),Matrica!$G$10,IF(AND(AA49=Matrica!$A$10,AB49=Matrica!$H$3),Matrica!$J$10,IF(AND(AA49=Matrica!$A$11,AB49=Matrica!$B$3),Matrica!$D$11,IF(AND(AA49=Matrica!$A$11,AB49=Matrica!$E$3),Matrica!$G$11,IF(AND(AA49=Matrica!$A$11,AB49=Matrica!$H$3),Matrica!$J$11,IF(AND(AA49=Matrica!$A$12,AB49=Matrica!$B$3),Matrica!$D$12,IF(AND(AA49=Matrica!$A$12,AB49=Matrica!$E$3),Matrica!$G$12,IF(AND(AA49=Matrica!$A$12,AB49=Matrica!$H$3),Matrica!$J$12,IF(AND(AA49=Matrica!$A$13,AB49=Matrica!$B$3),Matrica!$D$13,IF(AND(AA49=Matrica!$A$13,AB49=Matrica!$E$3),Matrica!$G$13,IF(AND(AA49=Matrica!$A$13,AB49=Matrica!$H$3),Matrica!$J$13,IF(AND(AA49=Matrica!$A$14,AB49=Matrica!$B$3),Matrica!$D$14,IF(AND(AA49=Matrica!$A$14,AB49=Matrica!$E$3),Matrica!$G$14,IF(AND(AA49=Matrica!$A$14,AB49=Matrica!$H$3),Matrica!$J$14,IF(AND(AA49=Matrica!$A$15,AB49=Matrica!$B$3),Matrica!$D$15,IF(AND(AA49=Matrica!$A$15,AB49=Matrica!$E$3),Matrica!$G$15,IF(AND(AA49=Matrica!$A$15,AB49=Matrica!$H$3),Matrica!$J$15,IF(AND(AA49=Matrica!$A$16,AB49=Matrica!$B$3),Matrica!$D$16,IF(AND(AA49=Matrica!$A$16,AB49=Matrica!$E$3),Matrica!$G$16,IF(AND(AA49=Matrica!$A$16,AB49=Matrica!$H$3),Matrica!$J$16,"")))))))))))))))))))))))))))))))))))))))</f>
        <v>3.33</v>
      </c>
      <c r="AA49" s="45" t="s">
        <v>10</v>
      </c>
      <c r="AB49" s="45">
        <v>2</v>
      </c>
      <c r="AC49" s="50">
        <v>3.31</v>
      </c>
      <c r="AD49" s="37" t="str">
        <f t="shared" si="12"/>
        <v>RAST</v>
      </c>
      <c r="AE49" s="37">
        <f t="shared" si="10"/>
        <v>10.70234113712374</v>
      </c>
      <c r="AF49" s="37">
        <f t="shared" si="11"/>
        <v>0.1070234113712374</v>
      </c>
      <c r="AG49" s="47">
        <v>735.86</v>
      </c>
      <c r="AH49" s="53">
        <f>AC48/((P48-P49)/P49+1)</f>
        <v>3.2990300230946885</v>
      </c>
    </row>
    <row r="50" spans="3:34" ht="30" x14ac:dyDescent="0.25">
      <c r="C50" s="52" t="s">
        <v>192</v>
      </c>
      <c r="D50" s="43" t="s">
        <v>74</v>
      </c>
      <c r="E50" s="39" t="s">
        <v>12</v>
      </c>
      <c r="F50" s="43" t="s">
        <v>137</v>
      </c>
      <c r="G50" s="38"/>
      <c r="H50" s="38"/>
      <c r="I50" s="38"/>
      <c r="J50" s="38">
        <v>13.65</v>
      </c>
      <c r="K50" s="38">
        <v>13.65</v>
      </c>
      <c r="L50" s="42">
        <f t="shared" si="13"/>
        <v>13.65</v>
      </c>
      <c r="M50" s="42">
        <f t="shared" si="14"/>
        <v>13.65</v>
      </c>
      <c r="N50" s="41">
        <v>2871.8</v>
      </c>
      <c r="O50" s="41">
        <f t="shared" si="15"/>
        <v>39200.070000000007</v>
      </c>
      <c r="P50" s="41">
        <f t="shared" si="16"/>
        <v>39200.070000000007</v>
      </c>
      <c r="Q50" s="41">
        <f t="shared" si="17"/>
        <v>13.913809075904664</v>
      </c>
      <c r="R50" s="41">
        <f t="shared" si="18"/>
        <v>13.913809075904664</v>
      </c>
      <c r="S50" s="41">
        <v>2.74</v>
      </c>
      <c r="T50" s="38" t="s">
        <v>11</v>
      </c>
      <c r="U50" s="38" t="s">
        <v>291</v>
      </c>
      <c r="V50" s="41">
        <v>2.74</v>
      </c>
      <c r="W50" s="38" t="s">
        <v>11</v>
      </c>
      <c r="X50" s="38" t="s">
        <v>291</v>
      </c>
      <c r="Y50" s="38">
        <f>IF(AND(AA50=Matrica!$A$4,AB50=Matrica!$B$3),Matrica!$B$4,IF(AND(AA50=Matrica!$A$4,AB50=Matrica!$E$3),Matrica!$E$4,IF(AND(AA50=Matrica!$A$4,AB50=Matrica!$H$3),Matrica!$H$4,IF(AND(AA50=Matrica!$A$5,AB50=Matrica!$B$3),Matrica!$B$5,IF(AND(AA50=Matrica!$A$5,AB50=Matrica!$E$3),Matrica!$E$5,IF(AND(AA50=Matrica!$A$5,AB50=Matrica!$H$3),Matrica!$H$5,IF(AND(AA50=Matrica!$A$6,AB50=Matrica!$B$3),Matrica!$B$6,IF(AND(AA50=Matrica!$A$6,AB50=Matrica!$E$3),Matrica!$E$6,IF(AND(AA50=Matrica!$A$6,AB50=Matrica!$H$3),Matrica!$H$6,IF(AND(AA50=Matrica!$A$7,AB50=Matrica!$B$3),Matrica!$B$7,IF(AND(AA50=Matrica!$A$7,AB50=Matrica!$E$3),Matrica!$E$7,IF(AND(AA50=Matrica!$A$7,AB50=Matrica!$H$3),Matrica!$H$7,IF(AND(AA50=Matrica!$A$8,AB50=Matrica!$B$3),Matrica!$B$8,IF(AND(AA50=Matrica!$A$8,AB50=Matrica!$E$3),Matrica!$E$8,IF(AND(AA50=Matrica!$A$8,AB50=Matrica!$H$3),Matrica!$H$8,IF(AND(AA50=Matrica!$A$9,AB50=Matrica!$B$3),Matrica!$B$9,IF(AND(AA50=Matrica!$A$9,AB50=Matrica!$E$3),Matrica!$E$9,IF(AND(AA50=Matrica!$A$9,AB50=Matrica!$H$3),Matrica!$H$9,IF(AND(AA50=Matrica!$A$10,AB50=Matrica!$B$3),Matrica!$B$10,IF(AND(AA50=Matrica!$A$10,AB50=Matrica!$E$3),Matrica!$E$10,IF(AND(AA50=Matrica!$A$10,AB50=Matrica!$H$3),Matrica!$H$10,IF(AND(AA50=Matrica!$A$11,AB50=Matrica!$B$3),Matrica!$B$11,IF(AND(AA50=Matrica!$A$11,AB50=Matrica!$E$3),Matrica!$E$11,IF(AND(AA50=Matrica!$A$11,AB50=Matrica!$H$3),Matrica!$H$11,IF(AND(AA50=Matrica!$A$12,AB50=Matrica!$B$3),Matrica!$B$12,IF(AND(AA50=Matrica!$A$12,AB50=Matrica!$E$3),Matrica!$E$12,IF(AND(AA50=Matrica!$A$12,AB50=Matrica!$H$3),Matrica!$H$12,IF(AND(AA50=Matrica!$A$13,AB50=Matrica!$B$3),Matrica!$B$13,IF(AND(AA50=Matrica!$A$13,AB50=Matrica!$E$3),Matrica!$E$13,IF(AND(AA50=Matrica!$A$13,AB50=Matrica!$H$3),Matrica!$H$13,IF(AND(AA50=Matrica!$A$14,AB50=Matrica!$B$3),Matrica!$B$14,IF(AND(AA50=Matrica!$A$14,AB50=Matrica!$E$3),Matrica!$E$14,IF(AND(AA50=Matrica!$A$14,AB50=Matrica!$H$3),Matrica!$H$14,IF(AND(AA50=Matrica!$A$15,AB50=Matrica!$B$3),Matrica!$B$15,IF(AND(AA50=Matrica!$A$15,AB50=Matrica!$E$3),Matrica!$E$15,IF(AND(AA50=Matrica!$A$15,AB50=Matrica!$H$3),Matrica!$H$15,IF(AND(AA50=Matrica!$A$16,AB50=Matrica!$B$3),Matrica!$B$16,IF(AND(AA50=Matrica!$A$16,AB50=Matrica!$E$3),Matrica!$E$16,IF(AND(AA50=Matrica!$A$16,AB50=Matrica!$H$3),Matrica!$H$16,"")))))))))))))))))))))))))))))))))))))))</f>
        <v>2.76</v>
      </c>
      <c r="Z50" s="38">
        <f>IF(AND(AA50=Matrica!$A$4,AB50=Matrica!$B$3),Matrica!$D$4,IF(AND(AA50=Matrica!$A$4,AB50=Matrica!$E$3),Matrica!$G$4,IF(AND(AA50=Matrica!$A$4,AB50=Matrica!$H$3),Matrica!$J$4,IF(AND(AA50=Matrica!$A$5,AB50=Matrica!$B$3),Matrica!$D$5,IF(AND(AA50=Matrica!$A$5,AB50=Matrica!$E$3),Matrica!$G$5,IF(AND(AA50=Matrica!$A$5,AB50=Matrica!$H$3),Matrica!$J$5,IF(AND(AA50=Matrica!$A$6,AB50=Matrica!$B$3),Matrica!$D$6,IF(AND(AA50=Matrica!$A$6,AB50=Matrica!$E$3),Matrica!$G$6,IF(AND(AA50=Matrica!$A$6,AB50=Matrica!$H$3),Matrica!$J$6,IF(AND(AA50=Matrica!$A$7,AB50=Matrica!$B$3),Matrica!$D$7,IF(AND(AA50=Matrica!$A$7,AB50=Matrica!$E$3),Matrica!$G$7,IF(AND(AA50=Matrica!$A$7,AB50=Matrica!$H$3),Matrica!$J$7,IF(AND(AA50=Matrica!$A$8,AB50=Matrica!$B$3),Matrica!$D$8,IF(AND(AA50=Matrica!$A$8,AB50=Matrica!$E$3),Matrica!$G$8,IF(AND(AA50=Matrica!$A$8,AB50=Matrica!$H$3),Matrica!$J$8,IF(AND(AA50=Matrica!$A$9,AB50=Matrica!$B$3),Matrica!$D$9,IF(AND(AA50=Matrica!$A$9,AB50=Matrica!$E$3),Matrica!$G$9,IF(AND(AA50=Matrica!$A$9,AB50=Matrica!$H$3),Matrica!$J$9,IF(AND(AA50=Matrica!$A$10,AB50=Matrica!$B$3),Matrica!$D$10,IF(AND(AA50=Matrica!$A$10,AB50=Matrica!$E$3),Matrica!$G$10,IF(AND(AA50=Matrica!$A$10,AB50=Matrica!$H$3),Matrica!$J$10,IF(AND(AA50=Matrica!$A$11,AB50=Matrica!$B$3),Matrica!$D$11,IF(AND(AA50=Matrica!$A$11,AB50=Matrica!$E$3),Matrica!$G$11,IF(AND(AA50=Matrica!$A$11,AB50=Matrica!$H$3),Matrica!$J$11,IF(AND(AA50=Matrica!$A$12,AB50=Matrica!$B$3),Matrica!$D$12,IF(AND(AA50=Matrica!$A$12,AB50=Matrica!$E$3),Matrica!$G$12,IF(AND(AA50=Matrica!$A$12,AB50=Matrica!$H$3),Matrica!$J$12,IF(AND(AA50=Matrica!$A$13,AB50=Matrica!$B$3),Matrica!$D$13,IF(AND(AA50=Matrica!$A$13,AB50=Matrica!$E$3),Matrica!$G$13,IF(AND(AA50=Matrica!$A$13,AB50=Matrica!$H$3),Matrica!$J$13,IF(AND(AA50=Matrica!$A$14,AB50=Matrica!$B$3),Matrica!$D$14,IF(AND(AA50=Matrica!$A$14,AB50=Matrica!$E$3),Matrica!$G$14,IF(AND(AA50=Matrica!$A$14,AB50=Matrica!$H$3),Matrica!$J$14,IF(AND(AA50=Matrica!$A$15,AB50=Matrica!$B$3),Matrica!$D$15,IF(AND(AA50=Matrica!$A$15,AB50=Matrica!$E$3),Matrica!$G$15,IF(AND(AA50=Matrica!$A$15,AB50=Matrica!$H$3),Matrica!$J$15,IF(AND(AA50=Matrica!$A$16,AB50=Matrica!$B$3),Matrica!$D$16,IF(AND(AA50=Matrica!$A$16,AB50=Matrica!$E$3),Matrica!$G$16,IF(AND(AA50=Matrica!$A$16,AB50=Matrica!$H$3),Matrica!$J$16,"")))))))))))))))))))))))))))))))))))))))</f>
        <v>2.84</v>
      </c>
      <c r="AA50" s="45" t="s">
        <v>11</v>
      </c>
      <c r="AB50" s="45">
        <v>3</v>
      </c>
      <c r="AC50" s="50">
        <v>2.76</v>
      </c>
      <c r="AD50" s="37" t="str">
        <f t="shared" si="12"/>
        <v>RAST</v>
      </c>
      <c r="AE50" s="37">
        <f t="shared" si="10"/>
        <v>0.72992700729925442</v>
      </c>
      <c r="AF50" s="37">
        <f t="shared" si="11"/>
        <v>7.2992700729925444E-3</v>
      </c>
      <c r="AG50" s="47">
        <v>457.74</v>
      </c>
      <c r="AH50" s="53">
        <f>AC49/((P49-P50)/P50+1)</f>
        <v>3.0363911290322583</v>
      </c>
    </row>
    <row r="51" spans="3:34" ht="30" customHeight="1" x14ac:dyDescent="0.25">
      <c r="C51" s="52" t="s">
        <v>193</v>
      </c>
      <c r="D51" s="43" t="s">
        <v>74</v>
      </c>
      <c r="E51" s="39" t="s">
        <v>13</v>
      </c>
      <c r="F51" s="43" t="s">
        <v>137</v>
      </c>
      <c r="G51" s="38"/>
      <c r="H51" s="38"/>
      <c r="I51" s="38"/>
      <c r="J51" s="38">
        <v>13.43</v>
      </c>
      <c r="K51" s="38">
        <v>13.42</v>
      </c>
      <c r="L51" s="42">
        <f t="shared" si="13"/>
        <v>13.43</v>
      </c>
      <c r="M51" s="42">
        <f t="shared" si="14"/>
        <v>13.42</v>
      </c>
      <c r="N51" s="41">
        <v>2871.8</v>
      </c>
      <c r="O51" s="41">
        <f t="shared" si="15"/>
        <v>38568.274000000005</v>
      </c>
      <c r="P51" s="41">
        <f t="shared" si="16"/>
        <v>38539.556000000004</v>
      </c>
      <c r="Q51" s="41">
        <f t="shared" si="17"/>
        <v>13.689557208014627</v>
      </c>
      <c r="R51" s="41">
        <f t="shared" si="18"/>
        <v>13.679363941292351</v>
      </c>
      <c r="S51" s="41">
        <v>2.7</v>
      </c>
      <c r="T51" s="38" t="s">
        <v>11</v>
      </c>
      <c r="U51" s="38" t="s">
        <v>291</v>
      </c>
      <c r="V51" s="41">
        <v>2.7</v>
      </c>
      <c r="W51" s="38" t="s">
        <v>11</v>
      </c>
      <c r="X51" s="38" t="s">
        <v>291</v>
      </c>
      <c r="Y51" s="38">
        <f>IF(AND(AA51=Matrica!$A$4,AB51=Matrica!$B$3),Matrica!$B$4,IF(AND(AA51=Matrica!$A$4,AB51=Matrica!$E$3),Matrica!$E$4,IF(AND(AA51=Matrica!$A$4,AB51=Matrica!$H$3),Matrica!$H$4,IF(AND(AA51=Matrica!$A$5,AB51=Matrica!$B$3),Matrica!$B$5,IF(AND(AA51=Matrica!$A$5,AB51=Matrica!$E$3),Matrica!$E$5,IF(AND(AA51=Matrica!$A$5,AB51=Matrica!$H$3),Matrica!$H$5,IF(AND(AA51=Matrica!$A$6,AB51=Matrica!$B$3),Matrica!$B$6,IF(AND(AA51=Matrica!$A$6,AB51=Matrica!$E$3),Matrica!$E$6,IF(AND(AA51=Matrica!$A$6,AB51=Matrica!$H$3),Matrica!$H$6,IF(AND(AA51=Matrica!$A$7,AB51=Matrica!$B$3),Matrica!$B$7,IF(AND(AA51=Matrica!$A$7,AB51=Matrica!$E$3),Matrica!$E$7,IF(AND(AA51=Matrica!$A$7,AB51=Matrica!$H$3),Matrica!$H$7,IF(AND(AA51=Matrica!$A$8,AB51=Matrica!$B$3),Matrica!$B$8,IF(AND(AA51=Matrica!$A$8,AB51=Matrica!$E$3),Matrica!$E$8,IF(AND(AA51=Matrica!$A$8,AB51=Matrica!$H$3),Matrica!$H$8,IF(AND(AA51=Matrica!$A$9,AB51=Matrica!$B$3),Matrica!$B$9,IF(AND(AA51=Matrica!$A$9,AB51=Matrica!$E$3),Matrica!$E$9,IF(AND(AA51=Matrica!$A$9,AB51=Matrica!$H$3),Matrica!$H$9,IF(AND(AA51=Matrica!$A$10,AB51=Matrica!$B$3),Matrica!$B$10,IF(AND(AA51=Matrica!$A$10,AB51=Matrica!$E$3),Matrica!$E$10,IF(AND(AA51=Matrica!$A$10,AB51=Matrica!$H$3),Matrica!$H$10,IF(AND(AA51=Matrica!$A$11,AB51=Matrica!$B$3),Matrica!$B$11,IF(AND(AA51=Matrica!$A$11,AB51=Matrica!$E$3),Matrica!$E$11,IF(AND(AA51=Matrica!$A$11,AB51=Matrica!$H$3),Matrica!$H$11,IF(AND(AA51=Matrica!$A$12,AB51=Matrica!$B$3),Matrica!$B$12,IF(AND(AA51=Matrica!$A$12,AB51=Matrica!$E$3),Matrica!$E$12,IF(AND(AA51=Matrica!$A$12,AB51=Matrica!$H$3),Matrica!$H$12,IF(AND(AA51=Matrica!$A$13,AB51=Matrica!$B$3),Matrica!$B$13,IF(AND(AA51=Matrica!$A$13,AB51=Matrica!$E$3),Matrica!$E$13,IF(AND(AA51=Matrica!$A$13,AB51=Matrica!$H$3),Matrica!$H$13,IF(AND(AA51=Matrica!$A$14,AB51=Matrica!$B$3),Matrica!$B$14,IF(AND(AA51=Matrica!$A$14,AB51=Matrica!$E$3),Matrica!$E$14,IF(AND(AA51=Matrica!$A$14,AB51=Matrica!$H$3),Matrica!$H$14,IF(AND(AA51=Matrica!$A$15,AB51=Matrica!$B$3),Matrica!$B$15,IF(AND(AA51=Matrica!$A$15,AB51=Matrica!$E$3),Matrica!$E$15,IF(AND(AA51=Matrica!$A$15,AB51=Matrica!$H$3),Matrica!$H$15,IF(AND(AA51=Matrica!$A$16,AB51=Matrica!$B$3),Matrica!$B$16,IF(AND(AA51=Matrica!$A$16,AB51=Matrica!$E$3),Matrica!$E$16,IF(AND(AA51=Matrica!$A$16,AB51=Matrica!$H$3),Matrica!$H$16,"")))))))))))))))))))))))))))))))))))))))</f>
        <v>2.76</v>
      </c>
      <c r="Z51" s="38">
        <f>IF(AND(AA51=Matrica!$A$4,AB51=Matrica!$B$3),Matrica!$D$4,IF(AND(AA51=Matrica!$A$4,AB51=Matrica!$E$3),Matrica!$G$4,IF(AND(AA51=Matrica!$A$4,AB51=Matrica!$H$3),Matrica!$J$4,IF(AND(AA51=Matrica!$A$5,AB51=Matrica!$B$3),Matrica!$D$5,IF(AND(AA51=Matrica!$A$5,AB51=Matrica!$E$3),Matrica!$G$5,IF(AND(AA51=Matrica!$A$5,AB51=Matrica!$H$3),Matrica!$J$5,IF(AND(AA51=Matrica!$A$6,AB51=Matrica!$B$3),Matrica!$D$6,IF(AND(AA51=Matrica!$A$6,AB51=Matrica!$E$3),Matrica!$G$6,IF(AND(AA51=Matrica!$A$6,AB51=Matrica!$H$3),Matrica!$J$6,IF(AND(AA51=Matrica!$A$7,AB51=Matrica!$B$3),Matrica!$D$7,IF(AND(AA51=Matrica!$A$7,AB51=Matrica!$E$3),Matrica!$G$7,IF(AND(AA51=Matrica!$A$7,AB51=Matrica!$H$3),Matrica!$J$7,IF(AND(AA51=Matrica!$A$8,AB51=Matrica!$B$3),Matrica!$D$8,IF(AND(AA51=Matrica!$A$8,AB51=Matrica!$E$3),Matrica!$G$8,IF(AND(AA51=Matrica!$A$8,AB51=Matrica!$H$3),Matrica!$J$8,IF(AND(AA51=Matrica!$A$9,AB51=Matrica!$B$3),Matrica!$D$9,IF(AND(AA51=Matrica!$A$9,AB51=Matrica!$E$3),Matrica!$G$9,IF(AND(AA51=Matrica!$A$9,AB51=Matrica!$H$3),Matrica!$J$9,IF(AND(AA51=Matrica!$A$10,AB51=Matrica!$B$3),Matrica!$D$10,IF(AND(AA51=Matrica!$A$10,AB51=Matrica!$E$3),Matrica!$G$10,IF(AND(AA51=Matrica!$A$10,AB51=Matrica!$H$3),Matrica!$J$10,IF(AND(AA51=Matrica!$A$11,AB51=Matrica!$B$3),Matrica!$D$11,IF(AND(AA51=Matrica!$A$11,AB51=Matrica!$E$3),Matrica!$G$11,IF(AND(AA51=Matrica!$A$11,AB51=Matrica!$H$3),Matrica!$J$11,IF(AND(AA51=Matrica!$A$12,AB51=Matrica!$B$3),Matrica!$D$12,IF(AND(AA51=Matrica!$A$12,AB51=Matrica!$E$3),Matrica!$G$12,IF(AND(AA51=Matrica!$A$12,AB51=Matrica!$H$3),Matrica!$J$12,IF(AND(AA51=Matrica!$A$13,AB51=Matrica!$B$3),Matrica!$D$13,IF(AND(AA51=Matrica!$A$13,AB51=Matrica!$E$3),Matrica!$G$13,IF(AND(AA51=Matrica!$A$13,AB51=Matrica!$H$3),Matrica!$J$13,IF(AND(AA51=Matrica!$A$14,AB51=Matrica!$B$3),Matrica!$D$14,IF(AND(AA51=Matrica!$A$14,AB51=Matrica!$E$3),Matrica!$G$14,IF(AND(AA51=Matrica!$A$14,AB51=Matrica!$H$3),Matrica!$J$14,IF(AND(AA51=Matrica!$A$15,AB51=Matrica!$B$3),Matrica!$D$15,IF(AND(AA51=Matrica!$A$15,AB51=Matrica!$E$3),Matrica!$G$15,IF(AND(AA51=Matrica!$A$15,AB51=Matrica!$H$3),Matrica!$J$15,IF(AND(AA51=Matrica!$A$16,AB51=Matrica!$B$3),Matrica!$D$16,IF(AND(AA51=Matrica!$A$16,AB51=Matrica!$E$3),Matrica!$G$16,IF(AND(AA51=Matrica!$A$16,AB51=Matrica!$H$3),Matrica!$J$16,"")))))))))))))))))))))))))))))))))))))))</f>
        <v>2.84</v>
      </c>
      <c r="AA51" s="45" t="s">
        <v>11</v>
      </c>
      <c r="AB51" s="45">
        <v>3</v>
      </c>
      <c r="AC51" s="50">
        <v>2.76</v>
      </c>
      <c r="AD51" s="37" t="str">
        <f t="shared" si="12"/>
        <v>RAST</v>
      </c>
      <c r="AE51" s="37">
        <f t="shared" si="10"/>
        <v>2.2222222222222077</v>
      </c>
      <c r="AF51" s="37">
        <f t="shared" si="11"/>
        <v>2.2222222222222077E-2</v>
      </c>
      <c r="AG51" s="47">
        <v>27.32</v>
      </c>
      <c r="AH51" s="53">
        <f>AC50/((P50-P51)/P51+1)</f>
        <v>2.7134945054945048</v>
      </c>
    </row>
    <row r="52" spans="3:34" ht="30" customHeight="1" x14ac:dyDescent="0.25">
      <c r="C52" s="52" t="s">
        <v>194</v>
      </c>
      <c r="D52" s="43" t="s">
        <v>75</v>
      </c>
      <c r="E52" s="39" t="s">
        <v>10</v>
      </c>
      <c r="F52" s="43" t="s">
        <v>137</v>
      </c>
      <c r="G52" s="38">
        <v>0.04</v>
      </c>
      <c r="H52" s="38"/>
      <c r="I52" s="38"/>
      <c r="J52" s="38">
        <v>17.32</v>
      </c>
      <c r="K52" s="38">
        <v>17.32</v>
      </c>
      <c r="L52" s="42">
        <f t="shared" si="13"/>
        <v>18.012799999999999</v>
      </c>
      <c r="M52" s="42">
        <f t="shared" si="14"/>
        <v>18.012799999999999</v>
      </c>
      <c r="N52" s="41">
        <v>2871.8</v>
      </c>
      <c r="O52" s="41">
        <f t="shared" si="15"/>
        <v>51729.159039999999</v>
      </c>
      <c r="P52" s="41">
        <f t="shared" si="16"/>
        <v>51729.159039999999</v>
      </c>
      <c r="Q52" s="41">
        <f t="shared" si="17"/>
        <v>18.360927481498571</v>
      </c>
      <c r="R52" s="41">
        <f t="shared" si="18"/>
        <v>18.360927481498571</v>
      </c>
      <c r="S52" s="41">
        <v>3.62</v>
      </c>
      <c r="T52" s="38" t="s">
        <v>9</v>
      </c>
      <c r="U52" s="38" t="s">
        <v>291</v>
      </c>
      <c r="V52" s="41">
        <v>3.62</v>
      </c>
      <c r="W52" s="38" t="s">
        <v>9</v>
      </c>
      <c r="X52" s="38" t="s">
        <v>291</v>
      </c>
      <c r="Y52" s="38">
        <f>IF(AND(AA52=Matrica!$A$4,AB52=Matrica!$B$3),Matrica!$B$4,IF(AND(AA52=Matrica!$A$4,AB52=Matrica!$E$3),Matrica!$E$4,IF(AND(AA52=Matrica!$A$4,AB52=Matrica!$H$3),Matrica!$H$4,IF(AND(AA52=Matrica!$A$5,AB52=Matrica!$B$3),Matrica!$B$5,IF(AND(AA52=Matrica!$A$5,AB52=Matrica!$E$3),Matrica!$E$5,IF(AND(AA52=Matrica!$A$5,AB52=Matrica!$H$3),Matrica!$H$5,IF(AND(AA52=Matrica!$A$6,AB52=Matrica!$B$3),Matrica!$B$6,IF(AND(AA52=Matrica!$A$6,AB52=Matrica!$E$3),Matrica!$E$6,IF(AND(AA52=Matrica!$A$6,AB52=Matrica!$H$3),Matrica!$H$6,IF(AND(AA52=Matrica!$A$7,AB52=Matrica!$B$3),Matrica!$B$7,IF(AND(AA52=Matrica!$A$7,AB52=Matrica!$E$3),Matrica!$E$7,IF(AND(AA52=Matrica!$A$7,AB52=Matrica!$H$3),Matrica!$H$7,IF(AND(AA52=Matrica!$A$8,AB52=Matrica!$B$3),Matrica!$B$8,IF(AND(AA52=Matrica!$A$8,AB52=Matrica!$E$3),Matrica!$E$8,IF(AND(AA52=Matrica!$A$8,AB52=Matrica!$H$3),Matrica!$H$8,IF(AND(AA52=Matrica!$A$9,AB52=Matrica!$B$3),Matrica!$B$9,IF(AND(AA52=Matrica!$A$9,AB52=Matrica!$E$3),Matrica!$E$9,IF(AND(AA52=Matrica!$A$9,AB52=Matrica!$H$3),Matrica!$H$9,IF(AND(AA52=Matrica!$A$10,AB52=Matrica!$B$3),Matrica!$B$10,IF(AND(AA52=Matrica!$A$10,AB52=Matrica!$E$3),Matrica!$E$10,IF(AND(AA52=Matrica!$A$10,AB52=Matrica!$H$3),Matrica!$H$10,IF(AND(AA52=Matrica!$A$11,AB52=Matrica!$B$3),Matrica!$B$11,IF(AND(AA52=Matrica!$A$11,AB52=Matrica!$E$3),Matrica!$E$11,IF(AND(AA52=Matrica!$A$11,AB52=Matrica!$H$3),Matrica!$H$11,IF(AND(AA52=Matrica!$A$12,AB52=Matrica!$B$3),Matrica!$B$12,IF(AND(AA52=Matrica!$A$12,AB52=Matrica!$E$3),Matrica!$E$12,IF(AND(AA52=Matrica!$A$12,AB52=Matrica!$H$3),Matrica!$H$12,IF(AND(AA52=Matrica!$A$13,AB52=Matrica!$B$3),Matrica!$B$13,IF(AND(AA52=Matrica!$A$13,AB52=Matrica!$E$3),Matrica!$E$13,IF(AND(AA52=Matrica!$A$13,AB52=Matrica!$H$3),Matrica!$H$13,IF(AND(AA52=Matrica!$A$14,AB52=Matrica!$B$3),Matrica!$B$14,IF(AND(AA52=Matrica!$A$14,AB52=Matrica!$E$3),Matrica!$E$14,IF(AND(AA52=Matrica!$A$14,AB52=Matrica!$H$3),Matrica!$H$14,IF(AND(AA52=Matrica!$A$15,AB52=Matrica!$B$3),Matrica!$B$15,IF(AND(AA52=Matrica!$A$15,AB52=Matrica!$E$3),Matrica!$E$15,IF(AND(AA52=Matrica!$A$15,AB52=Matrica!$H$3),Matrica!$H$15,IF(AND(AA52=Matrica!$A$16,AB52=Matrica!$B$3),Matrica!$B$16,IF(AND(AA52=Matrica!$A$16,AB52=Matrica!$E$3),Matrica!$E$16,IF(AND(AA52=Matrica!$A$16,AB52=Matrica!$H$3),Matrica!$H$16,"")))))))))))))))))))))))))))))))))))))))</f>
        <v>3.86</v>
      </c>
      <c r="Z52" s="38">
        <f>IF(AND(AA52=Matrica!$A$4,AB52=Matrica!$B$3),Matrica!$D$4,IF(AND(AA52=Matrica!$A$4,AB52=Matrica!$E$3),Matrica!$G$4,IF(AND(AA52=Matrica!$A$4,AB52=Matrica!$H$3),Matrica!$J$4,IF(AND(AA52=Matrica!$A$5,AB52=Matrica!$B$3),Matrica!$D$5,IF(AND(AA52=Matrica!$A$5,AB52=Matrica!$E$3),Matrica!$G$5,IF(AND(AA52=Matrica!$A$5,AB52=Matrica!$H$3),Matrica!$J$5,IF(AND(AA52=Matrica!$A$6,AB52=Matrica!$B$3),Matrica!$D$6,IF(AND(AA52=Matrica!$A$6,AB52=Matrica!$E$3),Matrica!$G$6,IF(AND(AA52=Matrica!$A$6,AB52=Matrica!$H$3),Matrica!$J$6,IF(AND(AA52=Matrica!$A$7,AB52=Matrica!$B$3),Matrica!$D$7,IF(AND(AA52=Matrica!$A$7,AB52=Matrica!$E$3),Matrica!$G$7,IF(AND(AA52=Matrica!$A$7,AB52=Matrica!$H$3),Matrica!$J$7,IF(AND(AA52=Matrica!$A$8,AB52=Matrica!$B$3),Matrica!$D$8,IF(AND(AA52=Matrica!$A$8,AB52=Matrica!$E$3),Matrica!$G$8,IF(AND(AA52=Matrica!$A$8,AB52=Matrica!$H$3),Matrica!$J$8,IF(AND(AA52=Matrica!$A$9,AB52=Matrica!$B$3),Matrica!$D$9,IF(AND(AA52=Matrica!$A$9,AB52=Matrica!$E$3),Matrica!$G$9,IF(AND(AA52=Matrica!$A$9,AB52=Matrica!$H$3),Matrica!$J$9,IF(AND(AA52=Matrica!$A$10,AB52=Matrica!$B$3),Matrica!$D$10,IF(AND(AA52=Matrica!$A$10,AB52=Matrica!$E$3),Matrica!$G$10,IF(AND(AA52=Matrica!$A$10,AB52=Matrica!$H$3),Matrica!$J$10,IF(AND(AA52=Matrica!$A$11,AB52=Matrica!$B$3),Matrica!$D$11,IF(AND(AA52=Matrica!$A$11,AB52=Matrica!$E$3),Matrica!$G$11,IF(AND(AA52=Matrica!$A$11,AB52=Matrica!$H$3),Matrica!$J$11,IF(AND(AA52=Matrica!$A$12,AB52=Matrica!$B$3),Matrica!$D$12,IF(AND(AA52=Matrica!$A$12,AB52=Matrica!$E$3),Matrica!$G$12,IF(AND(AA52=Matrica!$A$12,AB52=Matrica!$H$3),Matrica!$J$12,IF(AND(AA52=Matrica!$A$13,AB52=Matrica!$B$3),Matrica!$D$13,IF(AND(AA52=Matrica!$A$13,AB52=Matrica!$E$3),Matrica!$G$13,IF(AND(AA52=Matrica!$A$13,AB52=Matrica!$H$3),Matrica!$J$13,IF(AND(AA52=Matrica!$A$14,AB52=Matrica!$B$3),Matrica!$D$14,IF(AND(AA52=Matrica!$A$14,AB52=Matrica!$E$3),Matrica!$G$14,IF(AND(AA52=Matrica!$A$14,AB52=Matrica!$H$3),Matrica!$J$14,IF(AND(AA52=Matrica!$A$15,AB52=Matrica!$B$3),Matrica!$D$15,IF(AND(AA52=Matrica!$A$15,AB52=Matrica!$E$3),Matrica!$G$15,IF(AND(AA52=Matrica!$A$15,AB52=Matrica!$H$3),Matrica!$J$15,IF(AND(AA52=Matrica!$A$16,AB52=Matrica!$B$3),Matrica!$D$16,IF(AND(AA52=Matrica!$A$16,AB52=Matrica!$E$3),Matrica!$G$16,IF(AND(AA52=Matrica!$A$16,AB52=Matrica!$H$3),Matrica!$J$16,"")))))))))))))))))))))))))))))))))))))))</f>
        <v>4.12</v>
      </c>
      <c r="AA52" s="45" t="s">
        <v>8</v>
      </c>
      <c r="AB52" s="45">
        <v>1</v>
      </c>
      <c r="AC52" s="50">
        <v>3.99</v>
      </c>
      <c r="AD52" s="37" t="str">
        <f t="shared" si="12"/>
        <v>RAST</v>
      </c>
      <c r="AE52" s="37">
        <f t="shared" si="10"/>
        <v>10.220994475138125</v>
      </c>
      <c r="AF52" s="37">
        <f t="shared" si="11"/>
        <v>0.10220994475138125</v>
      </c>
      <c r="AG52" s="47">
        <v>296.44</v>
      </c>
    </row>
    <row r="53" spans="3:34" ht="30" customHeight="1" x14ac:dyDescent="0.25">
      <c r="C53" s="52" t="s">
        <v>195</v>
      </c>
      <c r="D53" s="43" t="s">
        <v>75</v>
      </c>
      <c r="E53" s="39" t="s">
        <v>11</v>
      </c>
      <c r="F53" s="43" t="s">
        <v>137</v>
      </c>
      <c r="G53" s="38">
        <v>0.04</v>
      </c>
      <c r="H53" s="38"/>
      <c r="I53" s="38"/>
      <c r="J53" s="38">
        <v>14.88</v>
      </c>
      <c r="K53" s="38">
        <v>14.88</v>
      </c>
      <c r="L53" s="42">
        <f t="shared" si="13"/>
        <v>15.475200000000001</v>
      </c>
      <c r="M53" s="42">
        <f t="shared" si="14"/>
        <v>15.475200000000001</v>
      </c>
      <c r="N53" s="41">
        <v>2871.8</v>
      </c>
      <c r="O53" s="41">
        <f t="shared" si="15"/>
        <v>44441.679360000009</v>
      </c>
      <c r="P53" s="41">
        <f t="shared" si="16"/>
        <v>44441.679360000009</v>
      </c>
      <c r="Q53" s="41">
        <f t="shared" si="17"/>
        <v>15.774284118054204</v>
      </c>
      <c r="R53" s="41">
        <f t="shared" si="18"/>
        <v>15.774284118054204</v>
      </c>
      <c r="S53" s="41">
        <v>3.11</v>
      </c>
      <c r="T53" s="38" t="s">
        <v>10</v>
      </c>
      <c r="U53" s="38" t="s">
        <v>292</v>
      </c>
      <c r="V53" s="41">
        <v>3.11</v>
      </c>
      <c r="W53" s="38" t="s">
        <v>10</v>
      </c>
      <c r="X53" s="38" t="s">
        <v>292</v>
      </c>
      <c r="Y53" s="38">
        <f>IF(AND(AA53=Matrica!$A$4,AB53=Matrica!$B$3),Matrica!$B$4,IF(AND(AA53=Matrica!$A$4,AB53=Matrica!$E$3),Matrica!$E$4,IF(AND(AA53=Matrica!$A$4,AB53=Matrica!$H$3),Matrica!$H$4,IF(AND(AA53=Matrica!$A$5,AB53=Matrica!$B$3),Matrica!$B$5,IF(AND(AA53=Matrica!$A$5,AB53=Matrica!$E$3),Matrica!$E$5,IF(AND(AA53=Matrica!$A$5,AB53=Matrica!$H$3),Matrica!$H$5,IF(AND(AA53=Matrica!$A$6,AB53=Matrica!$B$3),Matrica!$B$6,IF(AND(AA53=Matrica!$A$6,AB53=Matrica!$E$3),Matrica!$E$6,IF(AND(AA53=Matrica!$A$6,AB53=Matrica!$H$3),Matrica!$H$6,IF(AND(AA53=Matrica!$A$7,AB53=Matrica!$B$3),Matrica!$B$7,IF(AND(AA53=Matrica!$A$7,AB53=Matrica!$E$3),Matrica!$E$7,IF(AND(AA53=Matrica!$A$7,AB53=Matrica!$H$3),Matrica!$H$7,IF(AND(AA53=Matrica!$A$8,AB53=Matrica!$B$3),Matrica!$B$8,IF(AND(AA53=Matrica!$A$8,AB53=Matrica!$E$3),Matrica!$E$8,IF(AND(AA53=Matrica!$A$8,AB53=Matrica!$H$3),Matrica!$H$8,IF(AND(AA53=Matrica!$A$9,AB53=Matrica!$B$3),Matrica!$B$9,IF(AND(AA53=Matrica!$A$9,AB53=Matrica!$E$3),Matrica!$E$9,IF(AND(AA53=Matrica!$A$9,AB53=Matrica!$H$3),Matrica!$H$9,IF(AND(AA53=Matrica!$A$10,AB53=Matrica!$B$3),Matrica!$B$10,IF(AND(AA53=Matrica!$A$10,AB53=Matrica!$E$3),Matrica!$E$10,IF(AND(AA53=Matrica!$A$10,AB53=Matrica!$H$3),Matrica!$H$10,IF(AND(AA53=Matrica!$A$11,AB53=Matrica!$B$3),Matrica!$B$11,IF(AND(AA53=Matrica!$A$11,AB53=Matrica!$E$3),Matrica!$E$11,IF(AND(AA53=Matrica!$A$11,AB53=Matrica!$H$3),Matrica!$H$11,IF(AND(AA53=Matrica!$A$12,AB53=Matrica!$B$3),Matrica!$B$12,IF(AND(AA53=Matrica!$A$12,AB53=Matrica!$E$3),Matrica!$E$12,IF(AND(AA53=Matrica!$A$12,AB53=Matrica!$H$3),Matrica!$H$12,IF(AND(AA53=Matrica!$A$13,AB53=Matrica!$B$3),Matrica!$B$13,IF(AND(AA53=Matrica!$A$13,AB53=Matrica!$E$3),Matrica!$E$13,IF(AND(AA53=Matrica!$A$13,AB53=Matrica!$H$3),Matrica!$H$13,IF(AND(AA53=Matrica!$A$14,AB53=Matrica!$B$3),Matrica!$B$14,IF(AND(AA53=Matrica!$A$14,AB53=Matrica!$E$3),Matrica!$E$14,IF(AND(AA53=Matrica!$A$14,AB53=Matrica!$H$3),Matrica!$H$14,IF(AND(AA53=Matrica!$A$15,AB53=Matrica!$B$3),Matrica!$B$15,IF(AND(AA53=Matrica!$A$15,AB53=Matrica!$E$3),Matrica!$E$15,IF(AND(AA53=Matrica!$A$15,AB53=Matrica!$H$3),Matrica!$H$15,IF(AND(AA53=Matrica!$A$16,AB53=Matrica!$B$3),Matrica!$B$16,IF(AND(AA53=Matrica!$A$16,AB53=Matrica!$E$3),Matrica!$E$16,IF(AND(AA53=Matrica!$A$16,AB53=Matrica!$H$3),Matrica!$H$16,"")))))))))))))))))))))))))))))))))))))))</f>
        <v>3.34</v>
      </c>
      <c r="Z53" s="38">
        <f>IF(AND(AA53=Matrica!$A$4,AB53=Matrica!$B$3),Matrica!$D$4,IF(AND(AA53=Matrica!$A$4,AB53=Matrica!$E$3),Matrica!$G$4,IF(AND(AA53=Matrica!$A$4,AB53=Matrica!$H$3),Matrica!$J$4,IF(AND(AA53=Matrica!$A$5,AB53=Matrica!$B$3),Matrica!$D$5,IF(AND(AA53=Matrica!$A$5,AB53=Matrica!$E$3),Matrica!$G$5,IF(AND(AA53=Matrica!$A$5,AB53=Matrica!$H$3),Matrica!$J$5,IF(AND(AA53=Matrica!$A$6,AB53=Matrica!$B$3),Matrica!$D$6,IF(AND(AA53=Matrica!$A$6,AB53=Matrica!$E$3),Matrica!$G$6,IF(AND(AA53=Matrica!$A$6,AB53=Matrica!$H$3),Matrica!$J$6,IF(AND(AA53=Matrica!$A$7,AB53=Matrica!$B$3),Matrica!$D$7,IF(AND(AA53=Matrica!$A$7,AB53=Matrica!$E$3),Matrica!$G$7,IF(AND(AA53=Matrica!$A$7,AB53=Matrica!$H$3),Matrica!$J$7,IF(AND(AA53=Matrica!$A$8,AB53=Matrica!$B$3),Matrica!$D$8,IF(AND(AA53=Matrica!$A$8,AB53=Matrica!$E$3),Matrica!$G$8,IF(AND(AA53=Matrica!$A$8,AB53=Matrica!$H$3),Matrica!$J$8,IF(AND(AA53=Matrica!$A$9,AB53=Matrica!$B$3),Matrica!$D$9,IF(AND(AA53=Matrica!$A$9,AB53=Matrica!$E$3),Matrica!$G$9,IF(AND(AA53=Matrica!$A$9,AB53=Matrica!$H$3),Matrica!$J$9,IF(AND(AA53=Matrica!$A$10,AB53=Matrica!$B$3),Matrica!$D$10,IF(AND(AA53=Matrica!$A$10,AB53=Matrica!$E$3),Matrica!$G$10,IF(AND(AA53=Matrica!$A$10,AB53=Matrica!$H$3),Matrica!$J$10,IF(AND(AA53=Matrica!$A$11,AB53=Matrica!$B$3),Matrica!$D$11,IF(AND(AA53=Matrica!$A$11,AB53=Matrica!$E$3),Matrica!$G$11,IF(AND(AA53=Matrica!$A$11,AB53=Matrica!$H$3),Matrica!$J$11,IF(AND(AA53=Matrica!$A$12,AB53=Matrica!$B$3),Matrica!$D$12,IF(AND(AA53=Matrica!$A$12,AB53=Matrica!$E$3),Matrica!$G$12,IF(AND(AA53=Matrica!$A$12,AB53=Matrica!$H$3),Matrica!$J$12,IF(AND(AA53=Matrica!$A$13,AB53=Matrica!$B$3),Matrica!$D$13,IF(AND(AA53=Matrica!$A$13,AB53=Matrica!$E$3),Matrica!$G$13,IF(AND(AA53=Matrica!$A$13,AB53=Matrica!$H$3),Matrica!$J$13,IF(AND(AA53=Matrica!$A$14,AB53=Matrica!$B$3),Matrica!$D$14,IF(AND(AA53=Matrica!$A$14,AB53=Matrica!$E$3),Matrica!$G$14,IF(AND(AA53=Matrica!$A$14,AB53=Matrica!$H$3),Matrica!$J$14,IF(AND(AA53=Matrica!$A$15,AB53=Matrica!$B$3),Matrica!$D$15,IF(AND(AA53=Matrica!$A$15,AB53=Matrica!$E$3),Matrica!$G$15,IF(AND(AA53=Matrica!$A$15,AB53=Matrica!$H$3),Matrica!$J$15,IF(AND(AA53=Matrica!$A$16,AB53=Matrica!$B$3),Matrica!$D$16,IF(AND(AA53=Matrica!$A$16,AB53=Matrica!$E$3),Matrica!$G$16,IF(AND(AA53=Matrica!$A$16,AB53=Matrica!$H$3),Matrica!$J$16,"")))))))))))))))))))))))))))))))))))))))</f>
        <v>3.45</v>
      </c>
      <c r="AA53" s="45" t="s">
        <v>10</v>
      </c>
      <c r="AB53" s="45">
        <v>3</v>
      </c>
      <c r="AC53" s="50">
        <v>3.43</v>
      </c>
      <c r="AD53" s="37" t="str">
        <f t="shared" si="12"/>
        <v>RAST</v>
      </c>
      <c r="AE53" s="37">
        <f t="shared" si="10"/>
        <v>10.289389067524125</v>
      </c>
      <c r="AF53" s="37">
        <f t="shared" si="11"/>
        <v>0.10289389067524125</v>
      </c>
      <c r="AG53" s="47">
        <v>292.19</v>
      </c>
      <c r="AH53" s="53">
        <f>AC52/((P52-P53)/P53+1)</f>
        <v>3.4278983833718257</v>
      </c>
    </row>
    <row r="54" spans="3:34" ht="30" customHeight="1" x14ac:dyDescent="0.25">
      <c r="C54" s="52" t="s">
        <v>196</v>
      </c>
      <c r="D54" s="43" t="s">
        <v>75</v>
      </c>
      <c r="E54" s="39" t="s">
        <v>13</v>
      </c>
      <c r="F54" s="43" t="s">
        <v>137</v>
      </c>
      <c r="G54" s="38">
        <v>0.04</v>
      </c>
      <c r="H54" s="38"/>
      <c r="I54" s="38"/>
      <c r="J54" s="38">
        <v>13.43</v>
      </c>
      <c r="K54" s="38">
        <v>13.42</v>
      </c>
      <c r="L54" s="42">
        <f t="shared" si="13"/>
        <v>13.9672</v>
      </c>
      <c r="M54" s="42">
        <f t="shared" si="14"/>
        <v>13.956799999999999</v>
      </c>
      <c r="N54" s="41">
        <v>2871.8</v>
      </c>
      <c r="O54" s="41">
        <f t="shared" si="15"/>
        <v>40111.004960000006</v>
      </c>
      <c r="P54" s="41">
        <f t="shared" si="16"/>
        <v>40081.13824</v>
      </c>
      <c r="Q54" s="41">
        <f t="shared" si="17"/>
        <v>14.23713949633521</v>
      </c>
      <c r="R54" s="41">
        <f t="shared" si="18"/>
        <v>14.226538498944043</v>
      </c>
      <c r="S54" s="41">
        <v>2.81</v>
      </c>
      <c r="T54" s="38" t="s">
        <v>11</v>
      </c>
      <c r="U54" s="38" t="s">
        <v>293</v>
      </c>
      <c r="V54" s="41">
        <v>2.8</v>
      </c>
      <c r="W54" s="38" t="s">
        <v>11</v>
      </c>
      <c r="X54" s="38" t="s">
        <v>293</v>
      </c>
      <c r="Y54" s="38">
        <f>IF(AND(AA54=Matrica!$A$4,AB54=Matrica!$B$3),Matrica!$B$4,IF(AND(AA54=Matrica!$A$4,AB54=Matrica!$E$3),Matrica!$E$4,IF(AND(AA54=Matrica!$A$4,AB54=Matrica!$H$3),Matrica!$H$4,IF(AND(AA54=Matrica!$A$5,AB54=Matrica!$B$3),Matrica!$B$5,IF(AND(AA54=Matrica!$A$5,AB54=Matrica!$E$3),Matrica!$E$5,IF(AND(AA54=Matrica!$A$5,AB54=Matrica!$H$3),Matrica!$H$5,IF(AND(AA54=Matrica!$A$6,AB54=Matrica!$B$3),Matrica!$B$6,IF(AND(AA54=Matrica!$A$6,AB54=Matrica!$E$3),Matrica!$E$6,IF(AND(AA54=Matrica!$A$6,AB54=Matrica!$H$3),Matrica!$H$6,IF(AND(AA54=Matrica!$A$7,AB54=Matrica!$B$3),Matrica!$B$7,IF(AND(AA54=Matrica!$A$7,AB54=Matrica!$E$3),Matrica!$E$7,IF(AND(AA54=Matrica!$A$7,AB54=Matrica!$H$3),Matrica!$H$7,IF(AND(AA54=Matrica!$A$8,AB54=Matrica!$B$3),Matrica!$B$8,IF(AND(AA54=Matrica!$A$8,AB54=Matrica!$E$3),Matrica!$E$8,IF(AND(AA54=Matrica!$A$8,AB54=Matrica!$H$3),Matrica!$H$8,IF(AND(AA54=Matrica!$A$9,AB54=Matrica!$B$3),Matrica!$B$9,IF(AND(AA54=Matrica!$A$9,AB54=Matrica!$E$3),Matrica!$E$9,IF(AND(AA54=Matrica!$A$9,AB54=Matrica!$H$3),Matrica!$H$9,IF(AND(AA54=Matrica!$A$10,AB54=Matrica!$B$3),Matrica!$B$10,IF(AND(AA54=Matrica!$A$10,AB54=Matrica!$E$3),Matrica!$E$10,IF(AND(AA54=Matrica!$A$10,AB54=Matrica!$H$3),Matrica!$H$10,IF(AND(AA54=Matrica!$A$11,AB54=Matrica!$B$3),Matrica!$B$11,IF(AND(AA54=Matrica!$A$11,AB54=Matrica!$E$3),Matrica!$E$11,IF(AND(AA54=Matrica!$A$11,AB54=Matrica!$H$3),Matrica!$H$11,IF(AND(AA54=Matrica!$A$12,AB54=Matrica!$B$3),Matrica!$B$12,IF(AND(AA54=Matrica!$A$12,AB54=Matrica!$E$3),Matrica!$E$12,IF(AND(AA54=Matrica!$A$12,AB54=Matrica!$H$3),Matrica!$H$12,IF(AND(AA54=Matrica!$A$13,AB54=Matrica!$B$3),Matrica!$B$13,IF(AND(AA54=Matrica!$A$13,AB54=Matrica!$E$3),Matrica!$E$13,IF(AND(AA54=Matrica!$A$13,AB54=Matrica!$H$3),Matrica!$H$13,IF(AND(AA54=Matrica!$A$14,AB54=Matrica!$B$3),Matrica!$B$14,IF(AND(AA54=Matrica!$A$14,AB54=Matrica!$E$3),Matrica!$E$14,IF(AND(AA54=Matrica!$A$14,AB54=Matrica!$H$3),Matrica!$H$14,IF(AND(AA54=Matrica!$A$15,AB54=Matrica!$B$3),Matrica!$B$15,IF(AND(AA54=Matrica!$A$15,AB54=Matrica!$E$3),Matrica!$E$15,IF(AND(AA54=Matrica!$A$15,AB54=Matrica!$H$3),Matrica!$H$15,IF(AND(AA54=Matrica!$A$16,AB54=Matrica!$B$3),Matrica!$B$16,IF(AND(AA54=Matrica!$A$16,AB54=Matrica!$E$3),Matrica!$E$16,IF(AND(AA54=Matrica!$A$16,AB54=Matrica!$H$3),Matrica!$H$16,"")))))))))))))))))))))))))))))))))))))))</f>
        <v>2.76</v>
      </c>
      <c r="Z54" s="38">
        <f>IF(AND(AA54=Matrica!$A$4,AB54=Matrica!$B$3),Matrica!$D$4,IF(AND(AA54=Matrica!$A$4,AB54=Matrica!$E$3),Matrica!$G$4,IF(AND(AA54=Matrica!$A$4,AB54=Matrica!$H$3),Matrica!$J$4,IF(AND(AA54=Matrica!$A$5,AB54=Matrica!$B$3),Matrica!$D$5,IF(AND(AA54=Matrica!$A$5,AB54=Matrica!$E$3),Matrica!$G$5,IF(AND(AA54=Matrica!$A$5,AB54=Matrica!$H$3),Matrica!$J$5,IF(AND(AA54=Matrica!$A$6,AB54=Matrica!$B$3),Matrica!$D$6,IF(AND(AA54=Matrica!$A$6,AB54=Matrica!$E$3),Matrica!$G$6,IF(AND(AA54=Matrica!$A$6,AB54=Matrica!$H$3),Matrica!$J$6,IF(AND(AA54=Matrica!$A$7,AB54=Matrica!$B$3),Matrica!$D$7,IF(AND(AA54=Matrica!$A$7,AB54=Matrica!$E$3),Matrica!$G$7,IF(AND(AA54=Matrica!$A$7,AB54=Matrica!$H$3),Matrica!$J$7,IF(AND(AA54=Matrica!$A$8,AB54=Matrica!$B$3),Matrica!$D$8,IF(AND(AA54=Matrica!$A$8,AB54=Matrica!$E$3),Matrica!$G$8,IF(AND(AA54=Matrica!$A$8,AB54=Matrica!$H$3),Matrica!$J$8,IF(AND(AA54=Matrica!$A$9,AB54=Matrica!$B$3),Matrica!$D$9,IF(AND(AA54=Matrica!$A$9,AB54=Matrica!$E$3),Matrica!$G$9,IF(AND(AA54=Matrica!$A$9,AB54=Matrica!$H$3),Matrica!$J$9,IF(AND(AA54=Matrica!$A$10,AB54=Matrica!$B$3),Matrica!$D$10,IF(AND(AA54=Matrica!$A$10,AB54=Matrica!$E$3),Matrica!$G$10,IF(AND(AA54=Matrica!$A$10,AB54=Matrica!$H$3),Matrica!$J$10,IF(AND(AA54=Matrica!$A$11,AB54=Matrica!$B$3),Matrica!$D$11,IF(AND(AA54=Matrica!$A$11,AB54=Matrica!$E$3),Matrica!$G$11,IF(AND(AA54=Matrica!$A$11,AB54=Matrica!$H$3),Matrica!$J$11,IF(AND(AA54=Matrica!$A$12,AB54=Matrica!$B$3),Matrica!$D$12,IF(AND(AA54=Matrica!$A$12,AB54=Matrica!$E$3),Matrica!$G$12,IF(AND(AA54=Matrica!$A$12,AB54=Matrica!$H$3),Matrica!$J$12,IF(AND(AA54=Matrica!$A$13,AB54=Matrica!$B$3),Matrica!$D$13,IF(AND(AA54=Matrica!$A$13,AB54=Matrica!$E$3),Matrica!$G$13,IF(AND(AA54=Matrica!$A$13,AB54=Matrica!$H$3),Matrica!$J$13,IF(AND(AA54=Matrica!$A$14,AB54=Matrica!$B$3),Matrica!$D$14,IF(AND(AA54=Matrica!$A$14,AB54=Matrica!$E$3),Matrica!$G$14,IF(AND(AA54=Matrica!$A$14,AB54=Matrica!$H$3),Matrica!$J$14,IF(AND(AA54=Matrica!$A$15,AB54=Matrica!$B$3),Matrica!$D$15,IF(AND(AA54=Matrica!$A$15,AB54=Matrica!$E$3),Matrica!$G$15,IF(AND(AA54=Matrica!$A$15,AB54=Matrica!$H$3),Matrica!$J$15,IF(AND(AA54=Matrica!$A$16,AB54=Matrica!$B$3),Matrica!$D$16,IF(AND(AA54=Matrica!$A$16,AB54=Matrica!$E$3),Matrica!$G$16,IF(AND(AA54=Matrica!$A$16,AB54=Matrica!$H$3),Matrica!$J$16,"")))))))))))))))))))))))))))))))))))))))</f>
        <v>2.84</v>
      </c>
      <c r="AA54" s="45" t="s">
        <v>11</v>
      </c>
      <c r="AB54" s="45">
        <v>3</v>
      </c>
      <c r="AC54" s="50">
        <v>2.81</v>
      </c>
      <c r="AD54" s="37" t="str">
        <f t="shared" si="12"/>
        <v>ISTI</v>
      </c>
      <c r="AE54" s="37">
        <f t="shared" si="10"/>
        <v>0</v>
      </c>
      <c r="AF54" s="37">
        <f t="shared" si="11"/>
        <v>3.5714285714286542E-3</v>
      </c>
      <c r="AG54" s="47">
        <v>1.69</v>
      </c>
      <c r="AH54" s="53">
        <f>AC53/((P53-P54)/P54+1)</f>
        <v>3.0934543010752682</v>
      </c>
    </row>
    <row r="55" spans="3:34" ht="30" customHeight="1" x14ac:dyDescent="0.25">
      <c r="C55" s="52" t="s">
        <v>197</v>
      </c>
      <c r="D55" s="43" t="s">
        <v>75</v>
      </c>
      <c r="E55" s="39" t="s">
        <v>12</v>
      </c>
      <c r="F55" s="43" t="s">
        <v>137</v>
      </c>
      <c r="G55" s="38">
        <v>0.04</v>
      </c>
      <c r="H55" s="38"/>
      <c r="I55" s="38"/>
      <c r="J55" s="38">
        <v>13.65</v>
      </c>
      <c r="K55" s="38">
        <v>13.65</v>
      </c>
      <c r="L55" s="42">
        <f t="shared" si="13"/>
        <v>14.196</v>
      </c>
      <c r="M55" s="42">
        <f t="shared" si="14"/>
        <v>14.196</v>
      </c>
      <c r="N55" s="41">
        <v>2871.8</v>
      </c>
      <c r="O55" s="41">
        <f t="shared" si="15"/>
        <v>40768.072800000002</v>
      </c>
      <c r="P55" s="41">
        <f t="shared" si="16"/>
        <v>40768.072800000002</v>
      </c>
      <c r="Q55" s="41">
        <f t="shared" si="17"/>
        <v>14.47036143894085</v>
      </c>
      <c r="R55" s="41">
        <f t="shared" si="18"/>
        <v>14.47036143894085</v>
      </c>
      <c r="S55" s="41">
        <v>2.85</v>
      </c>
      <c r="T55" s="38" t="s">
        <v>11</v>
      </c>
      <c r="U55" s="38" t="s">
        <v>293</v>
      </c>
      <c r="V55" s="41">
        <v>2.85</v>
      </c>
      <c r="W55" s="38" t="s">
        <v>11</v>
      </c>
      <c r="X55" s="38" t="s">
        <v>293</v>
      </c>
      <c r="Y55" s="38">
        <f>IF(AND(AA55=Matrica!$A$4,AB55=Matrica!$B$3),Matrica!$B$4,IF(AND(AA55=Matrica!$A$4,AB55=Matrica!$E$3),Matrica!$E$4,IF(AND(AA55=Matrica!$A$4,AB55=Matrica!$H$3),Matrica!$H$4,IF(AND(AA55=Matrica!$A$5,AB55=Matrica!$B$3),Matrica!$B$5,IF(AND(AA55=Matrica!$A$5,AB55=Matrica!$E$3),Matrica!$E$5,IF(AND(AA55=Matrica!$A$5,AB55=Matrica!$H$3),Matrica!$H$5,IF(AND(AA55=Matrica!$A$6,AB55=Matrica!$B$3),Matrica!$B$6,IF(AND(AA55=Matrica!$A$6,AB55=Matrica!$E$3),Matrica!$E$6,IF(AND(AA55=Matrica!$A$6,AB55=Matrica!$H$3),Matrica!$H$6,IF(AND(AA55=Matrica!$A$7,AB55=Matrica!$B$3),Matrica!$B$7,IF(AND(AA55=Matrica!$A$7,AB55=Matrica!$E$3),Matrica!$E$7,IF(AND(AA55=Matrica!$A$7,AB55=Matrica!$H$3),Matrica!$H$7,IF(AND(AA55=Matrica!$A$8,AB55=Matrica!$B$3),Matrica!$B$8,IF(AND(AA55=Matrica!$A$8,AB55=Matrica!$E$3),Matrica!$E$8,IF(AND(AA55=Matrica!$A$8,AB55=Matrica!$H$3),Matrica!$H$8,IF(AND(AA55=Matrica!$A$9,AB55=Matrica!$B$3),Matrica!$B$9,IF(AND(AA55=Matrica!$A$9,AB55=Matrica!$E$3),Matrica!$E$9,IF(AND(AA55=Matrica!$A$9,AB55=Matrica!$H$3),Matrica!$H$9,IF(AND(AA55=Matrica!$A$10,AB55=Matrica!$B$3),Matrica!$B$10,IF(AND(AA55=Matrica!$A$10,AB55=Matrica!$E$3),Matrica!$E$10,IF(AND(AA55=Matrica!$A$10,AB55=Matrica!$H$3),Matrica!$H$10,IF(AND(AA55=Matrica!$A$11,AB55=Matrica!$B$3),Matrica!$B$11,IF(AND(AA55=Matrica!$A$11,AB55=Matrica!$E$3),Matrica!$E$11,IF(AND(AA55=Matrica!$A$11,AB55=Matrica!$H$3),Matrica!$H$11,IF(AND(AA55=Matrica!$A$12,AB55=Matrica!$B$3),Matrica!$B$12,IF(AND(AA55=Matrica!$A$12,AB55=Matrica!$E$3),Matrica!$E$12,IF(AND(AA55=Matrica!$A$12,AB55=Matrica!$H$3),Matrica!$H$12,IF(AND(AA55=Matrica!$A$13,AB55=Matrica!$B$3),Matrica!$B$13,IF(AND(AA55=Matrica!$A$13,AB55=Matrica!$E$3),Matrica!$E$13,IF(AND(AA55=Matrica!$A$13,AB55=Matrica!$H$3),Matrica!$H$13,IF(AND(AA55=Matrica!$A$14,AB55=Matrica!$B$3),Matrica!$B$14,IF(AND(AA55=Matrica!$A$14,AB55=Matrica!$E$3),Matrica!$E$14,IF(AND(AA55=Matrica!$A$14,AB55=Matrica!$H$3),Matrica!$H$14,IF(AND(AA55=Matrica!$A$15,AB55=Matrica!$B$3),Matrica!$B$15,IF(AND(AA55=Matrica!$A$15,AB55=Matrica!$E$3),Matrica!$E$15,IF(AND(AA55=Matrica!$A$15,AB55=Matrica!$H$3),Matrica!$H$15,IF(AND(AA55=Matrica!$A$16,AB55=Matrica!$B$3),Matrica!$B$16,IF(AND(AA55=Matrica!$A$16,AB55=Matrica!$E$3),Matrica!$E$16,IF(AND(AA55=Matrica!$A$16,AB55=Matrica!$H$3),Matrica!$H$16,"")))))))))))))))))))))))))))))))))))))))</f>
        <v>2.76</v>
      </c>
      <c r="Z55" s="38">
        <f>IF(AND(AA55=Matrica!$A$4,AB55=Matrica!$B$3),Matrica!$D$4,IF(AND(AA55=Matrica!$A$4,AB55=Matrica!$E$3),Matrica!$G$4,IF(AND(AA55=Matrica!$A$4,AB55=Matrica!$H$3),Matrica!$J$4,IF(AND(AA55=Matrica!$A$5,AB55=Matrica!$B$3),Matrica!$D$5,IF(AND(AA55=Matrica!$A$5,AB55=Matrica!$E$3),Matrica!$G$5,IF(AND(AA55=Matrica!$A$5,AB55=Matrica!$H$3),Matrica!$J$5,IF(AND(AA55=Matrica!$A$6,AB55=Matrica!$B$3),Matrica!$D$6,IF(AND(AA55=Matrica!$A$6,AB55=Matrica!$E$3),Matrica!$G$6,IF(AND(AA55=Matrica!$A$6,AB55=Matrica!$H$3),Matrica!$J$6,IF(AND(AA55=Matrica!$A$7,AB55=Matrica!$B$3),Matrica!$D$7,IF(AND(AA55=Matrica!$A$7,AB55=Matrica!$E$3),Matrica!$G$7,IF(AND(AA55=Matrica!$A$7,AB55=Matrica!$H$3),Matrica!$J$7,IF(AND(AA55=Matrica!$A$8,AB55=Matrica!$B$3),Matrica!$D$8,IF(AND(AA55=Matrica!$A$8,AB55=Matrica!$E$3),Matrica!$G$8,IF(AND(AA55=Matrica!$A$8,AB55=Matrica!$H$3),Matrica!$J$8,IF(AND(AA55=Matrica!$A$9,AB55=Matrica!$B$3),Matrica!$D$9,IF(AND(AA55=Matrica!$A$9,AB55=Matrica!$E$3),Matrica!$G$9,IF(AND(AA55=Matrica!$A$9,AB55=Matrica!$H$3),Matrica!$J$9,IF(AND(AA55=Matrica!$A$10,AB55=Matrica!$B$3),Matrica!$D$10,IF(AND(AA55=Matrica!$A$10,AB55=Matrica!$E$3),Matrica!$G$10,IF(AND(AA55=Matrica!$A$10,AB55=Matrica!$H$3),Matrica!$J$10,IF(AND(AA55=Matrica!$A$11,AB55=Matrica!$B$3),Matrica!$D$11,IF(AND(AA55=Matrica!$A$11,AB55=Matrica!$E$3),Matrica!$G$11,IF(AND(AA55=Matrica!$A$11,AB55=Matrica!$H$3),Matrica!$J$11,IF(AND(AA55=Matrica!$A$12,AB55=Matrica!$B$3),Matrica!$D$12,IF(AND(AA55=Matrica!$A$12,AB55=Matrica!$E$3),Matrica!$G$12,IF(AND(AA55=Matrica!$A$12,AB55=Matrica!$H$3),Matrica!$J$12,IF(AND(AA55=Matrica!$A$13,AB55=Matrica!$B$3),Matrica!$D$13,IF(AND(AA55=Matrica!$A$13,AB55=Matrica!$E$3),Matrica!$G$13,IF(AND(AA55=Matrica!$A$13,AB55=Matrica!$H$3),Matrica!$J$13,IF(AND(AA55=Matrica!$A$14,AB55=Matrica!$B$3),Matrica!$D$14,IF(AND(AA55=Matrica!$A$14,AB55=Matrica!$E$3),Matrica!$G$14,IF(AND(AA55=Matrica!$A$14,AB55=Matrica!$H$3),Matrica!$J$14,IF(AND(AA55=Matrica!$A$15,AB55=Matrica!$B$3),Matrica!$D$15,IF(AND(AA55=Matrica!$A$15,AB55=Matrica!$E$3),Matrica!$G$15,IF(AND(AA55=Matrica!$A$15,AB55=Matrica!$H$3),Matrica!$J$15,IF(AND(AA55=Matrica!$A$16,AB55=Matrica!$B$3),Matrica!$D$16,IF(AND(AA55=Matrica!$A$16,AB55=Matrica!$E$3),Matrica!$G$16,IF(AND(AA55=Matrica!$A$16,AB55=Matrica!$H$3),Matrica!$J$16,"")))))))))))))))))))))))))))))))))))))))</f>
        <v>2.84</v>
      </c>
      <c r="AA55" s="45" t="s">
        <v>11</v>
      </c>
      <c r="AB55" s="45">
        <v>3</v>
      </c>
      <c r="AC55" s="50">
        <v>2.81</v>
      </c>
      <c r="AD55" s="37" t="str">
        <f t="shared" si="12"/>
        <v>PAD</v>
      </c>
      <c r="AE55" s="37">
        <f t="shared" si="10"/>
        <v>-1.4035087719298258</v>
      </c>
      <c r="AF55" s="37">
        <f t="shared" si="11"/>
        <v>-1.4035087719298258E-2</v>
      </c>
      <c r="AG55" s="47">
        <v>51.05</v>
      </c>
      <c r="AH55" s="53">
        <f>AC54/((P54-P55)/P55+1)</f>
        <v>2.8581594634873326</v>
      </c>
    </row>
    <row r="56" spans="3:34" ht="44.25" customHeight="1" x14ac:dyDescent="0.25">
      <c r="C56" s="52" t="s">
        <v>198</v>
      </c>
      <c r="D56" s="43" t="s">
        <v>77</v>
      </c>
      <c r="E56" s="39" t="s">
        <v>10</v>
      </c>
      <c r="F56" s="43" t="s">
        <v>137</v>
      </c>
      <c r="G56" s="38">
        <v>0.04</v>
      </c>
      <c r="H56" s="38"/>
      <c r="I56" s="38">
        <v>0.1</v>
      </c>
      <c r="J56" s="38">
        <v>17.32</v>
      </c>
      <c r="K56" s="38">
        <v>17.32</v>
      </c>
      <c r="L56" s="42">
        <f t="shared" si="13"/>
        <v>18.012799999999999</v>
      </c>
      <c r="M56" s="42">
        <f t="shared" si="14"/>
        <v>19.744799999999998</v>
      </c>
      <c r="N56" s="41">
        <v>2871.8</v>
      </c>
      <c r="O56" s="41">
        <f t="shared" si="15"/>
        <v>51729.159039999999</v>
      </c>
      <c r="P56" s="41">
        <f t="shared" si="16"/>
        <v>56703.11664</v>
      </c>
      <c r="Q56" s="41">
        <f t="shared" si="17"/>
        <v>18.360927481498571</v>
      </c>
      <c r="R56" s="41">
        <f t="shared" si="18"/>
        <v>20.126401277796511</v>
      </c>
      <c r="S56" s="41">
        <v>3.62</v>
      </c>
      <c r="T56" s="38" t="s">
        <v>9</v>
      </c>
      <c r="U56" s="38" t="s">
        <v>291</v>
      </c>
      <c r="V56" s="41">
        <v>3.97</v>
      </c>
      <c r="W56" s="38" t="s">
        <v>8</v>
      </c>
      <c r="X56" s="38" t="s">
        <v>292</v>
      </c>
      <c r="Y56" s="38">
        <f>IF(AND(AA56=Matrica!$A$4,AB56=Matrica!$B$3),Matrica!$B$4,IF(AND(AA56=Matrica!$A$4,AB56=Matrica!$E$3),Matrica!$E$4,IF(AND(AA56=Matrica!$A$4,AB56=Matrica!$H$3),Matrica!$H$4,IF(AND(AA56=Matrica!$A$5,AB56=Matrica!$B$3),Matrica!$B$5,IF(AND(AA56=Matrica!$A$5,AB56=Matrica!$E$3),Matrica!$E$5,IF(AND(AA56=Matrica!$A$5,AB56=Matrica!$H$3),Matrica!$H$5,IF(AND(AA56=Matrica!$A$6,AB56=Matrica!$B$3),Matrica!$B$6,IF(AND(AA56=Matrica!$A$6,AB56=Matrica!$E$3),Matrica!$E$6,IF(AND(AA56=Matrica!$A$6,AB56=Matrica!$H$3),Matrica!$H$6,IF(AND(AA56=Matrica!$A$7,AB56=Matrica!$B$3),Matrica!$B$7,IF(AND(AA56=Matrica!$A$7,AB56=Matrica!$E$3),Matrica!$E$7,IF(AND(AA56=Matrica!$A$7,AB56=Matrica!$H$3),Matrica!$H$7,IF(AND(AA56=Matrica!$A$8,AB56=Matrica!$B$3),Matrica!$B$8,IF(AND(AA56=Matrica!$A$8,AB56=Matrica!$E$3),Matrica!$E$8,IF(AND(AA56=Matrica!$A$8,AB56=Matrica!$H$3),Matrica!$H$8,IF(AND(AA56=Matrica!$A$9,AB56=Matrica!$B$3),Matrica!$B$9,IF(AND(AA56=Matrica!$A$9,AB56=Matrica!$E$3),Matrica!$E$9,IF(AND(AA56=Matrica!$A$9,AB56=Matrica!$H$3),Matrica!$H$9,IF(AND(AA56=Matrica!$A$10,AB56=Matrica!$B$3),Matrica!$B$10,IF(AND(AA56=Matrica!$A$10,AB56=Matrica!$E$3),Matrica!$E$10,IF(AND(AA56=Matrica!$A$10,AB56=Matrica!$H$3),Matrica!$H$10,IF(AND(AA56=Matrica!$A$11,AB56=Matrica!$B$3),Matrica!$B$11,IF(AND(AA56=Matrica!$A$11,AB56=Matrica!$E$3),Matrica!$E$11,IF(AND(AA56=Matrica!$A$11,AB56=Matrica!$H$3),Matrica!$H$11,IF(AND(AA56=Matrica!$A$12,AB56=Matrica!$B$3),Matrica!$B$12,IF(AND(AA56=Matrica!$A$12,AB56=Matrica!$E$3),Matrica!$E$12,IF(AND(AA56=Matrica!$A$12,AB56=Matrica!$H$3),Matrica!$H$12,IF(AND(AA56=Matrica!$A$13,AB56=Matrica!$B$3),Matrica!$B$13,IF(AND(AA56=Matrica!$A$13,AB56=Matrica!$E$3),Matrica!$E$13,IF(AND(AA56=Matrica!$A$13,AB56=Matrica!$H$3),Matrica!$H$13,IF(AND(AA56=Matrica!$A$14,AB56=Matrica!$B$3),Matrica!$B$14,IF(AND(AA56=Matrica!$A$14,AB56=Matrica!$E$3),Matrica!$E$14,IF(AND(AA56=Matrica!$A$14,AB56=Matrica!$H$3),Matrica!$H$14,IF(AND(AA56=Matrica!$A$15,AB56=Matrica!$B$3),Matrica!$B$15,IF(AND(AA56=Matrica!$A$15,AB56=Matrica!$E$3),Matrica!$E$15,IF(AND(AA56=Matrica!$A$15,AB56=Matrica!$H$3),Matrica!$H$15,IF(AND(AA56=Matrica!$A$16,AB56=Matrica!$B$3),Matrica!$B$16,IF(AND(AA56=Matrica!$A$16,AB56=Matrica!$E$3),Matrica!$E$16,IF(AND(AA56=Matrica!$A$16,AB56=Matrica!$H$3),Matrica!$H$16,"")))))))))))))))))))))))))))))))))))))))</f>
        <v>3.86</v>
      </c>
      <c r="Z56" s="38">
        <f>IF(AND(AA56=Matrica!$A$4,AB56=Matrica!$B$3),Matrica!$D$4,IF(AND(AA56=Matrica!$A$4,AB56=Matrica!$E$3),Matrica!$G$4,IF(AND(AA56=Matrica!$A$4,AB56=Matrica!$H$3),Matrica!$J$4,IF(AND(AA56=Matrica!$A$5,AB56=Matrica!$B$3),Matrica!$D$5,IF(AND(AA56=Matrica!$A$5,AB56=Matrica!$E$3),Matrica!$G$5,IF(AND(AA56=Matrica!$A$5,AB56=Matrica!$H$3),Matrica!$J$5,IF(AND(AA56=Matrica!$A$6,AB56=Matrica!$B$3),Matrica!$D$6,IF(AND(AA56=Matrica!$A$6,AB56=Matrica!$E$3),Matrica!$G$6,IF(AND(AA56=Matrica!$A$6,AB56=Matrica!$H$3),Matrica!$J$6,IF(AND(AA56=Matrica!$A$7,AB56=Matrica!$B$3),Matrica!$D$7,IF(AND(AA56=Matrica!$A$7,AB56=Matrica!$E$3),Matrica!$G$7,IF(AND(AA56=Matrica!$A$7,AB56=Matrica!$H$3),Matrica!$J$7,IF(AND(AA56=Matrica!$A$8,AB56=Matrica!$B$3),Matrica!$D$8,IF(AND(AA56=Matrica!$A$8,AB56=Matrica!$E$3),Matrica!$G$8,IF(AND(AA56=Matrica!$A$8,AB56=Matrica!$H$3),Matrica!$J$8,IF(AND(AA56=Matrica!$A$9,AB56=Matrica!$B$3),Matrica!$D$9,IF(AND(AA56=Matrica!$A$9,AB56=Matrica!$E$3),Matrica!$G$9,IF(AND(AA56=Matrica!$A$9,AB56=Matrica!$H$3),Matrica!$J$9,IF(AND(AA56=Matrica!$A$10,AB56=Matrica!$B$3),Matrica!$D$10,IF(AND(AA56=Matrica!$A$10,AB56=Matrica!$E$3),Matrica!$G$10,IF(AND(AA56=Matrica!$A$10,AB56=Matrica!$H$3),Matrica!$J$10,IF(AND(AA56=Matrica!$A$11,AB56=Matrica!$B$3),Matrica!$D$11,IF(AND(AA56=Matrica!$A$11,AB56=Matrica!$E$3),Matrica!$G$11,IF(AND(AA56=Matrica!$A$11,AB56=Matrica!$H$3),Matrica!$J$11,IF(AND(AA56=Matrica!$A$12,AB56=Matrica!$B$3),Matrica!$D$12,IF(AND(AA56=Matrica!$A$12,AB56=Matrica!$E$3),Matrica!$G$12,IF(AND(AA56=Matrica!$A$12,AB56=Matrica!$H$3),Matrica!$J$12,IF(AND(AA56=Matrica!$A$13,AB56=Matrica!$B$3),Matrica!$D$13,IF(AND(AA56=Matrica!$A$13,AB56=Matrica!$E$3),Matrica!$G$13,IF(AND(AA56=Matrica!$A$13,AB56=Matrica!$H$3),Matrica!$J$13,IF(AND(AA56=Matrica!$A$14,AB56=Matrica!$B$3),Matrica!$D$14,IF(AND(AA56=Matrica!$A$14,AB56=Matrica!$E$3),Matrica!$G$14,IF(AND(AA56=Matrica!$A$14,AB56=Matrica!$H$3),Matrica!$J$14,IF(AND(AA56=Matrica!$A$15,AB56=Matrica!$B$3),Matrica!$D$15,IF(AND(AA56=Matrica!$A$15,AB56=Matrica!$E$3),Matrica!$G$15,IF(AND(AA56=Matrica!$A$15,AB56=Matrica!$H$3),Matrica!$J$15,IF(AND(AA56=Matrica!$A$16,AB56=Matrica!$B$3),Matrica!$D$16,IF(AND(AA56=Matrica!$A$16,AB56=Matrica!$E$3),Matrica!$G$16,IF(AND(AA56=Matrica!$A$16,AB56=Matrica!$H$3),Matrica!$J$16,"")))))))))))))))))))))))))))))))))))))))</f>
        <v>4.12</v>
      </c>
      <c r="AA56" s="45" t="s">
        <v>8</v>
      </c>
      <c r="AB56" s="45">
        <v>1</v>
      </c>
      <c r="AC56" s="50">
        <v>4.07</v>
      </c>
      <c r="AD56" s="37" t="str">
        <f t="shared" si="12"/>
        <v>ISTI</v>
      </c>
      <c r="AE56" s="37">
        <f t="shared" si="10"/>
        <v>12.430939226519341</v>
      </c>
      <c r="AF56" s="37">
        <f t="shared" si="11"/>
        <v>2.5188916876574329E-2</v>
      </c>
      <c r="AG56" s="47">
        <v>41.83</v>
      </c>
    </row>
    <row r="57" spans="3:34" ht="45.75" customHeight="1" x14ac:dyDescent="0.25">
      <c r="C57" s="52" t="s">
        <v>199</v>
      </c>
      <c r="D57" s="43" t="s">
        <v>77</v>
      </c>
      <c r="E57" s="39" t="s">
        <v>11</v>
      </c>
      <c r="F57" s="43" t="s">
        <v>137</v>
      </c>
      <c r="G57" s="38">
        <v>0.04</v>
      </c>
      <c r="H57" s="38"/>
      <c r="I57" s="38">
        <v>0.1</v>
      </c>
      <c r="J57" s="38">
        <v>14.88</v>
      </c>
      <c r="K57" s="38">
        <v>14.88</v>
      </c>
      <c r="L57" s="42">
        <f t="shared" si="13"/>
        <v>15.475200000000001</v>
      </c>
      <c r="M57" s="42">
        <f t="shared" si="14"/>
        <v>16.963200000000001</v>
      </c>
      <c r="N57" s="41">
        <v>2871.8</v>
      </c>
      <c r="O57" s="41">
        <f t="shared" si="15"/>
        <v>44441.679360000009</v>
      </c>
      <c r="P57" s="41">
        <f t="shared" si="16"/>
        <v>48714.917760000004</v>
      </c>
      <c r="Q57" s="41">
        <f t="shared" si="17"/>
        <v>15.774284118054204</v>
      </c>
      <c r="R57" s="41">
        <f t="shared" si="18"/>
        <v>17.291042206328644</v>
      </c>
      <c r="S57" s="41">
        <v>3.11</v>
      </c>
      <c r="T57" s="38" t="s">
        <v>10</v>
      </c>
      <c r="U57" s="38" t="s">
        <v>292</v>
      </c>
      <c r="V57" s="41">
        <v>3.41</v>
      </c>
      <c r="W57" s="38" t="s">
        <v>9</v>
      </c>
      <c r="X57" s="38" t="s">
        <v>292</v>
      </c>
      <c r="Y57" s="38">
        <f>IF(AND(AA57=Matrica!$A$4,AB57=Matrica!$B$3),Matrica!$B$4,IF(AND(AA57=Matrica!$A$4,AB57=Matrica!$E$3),Matrica!$E$4,IF(AND(AA57=Matrica!$A$4,AB57=Matrica!$H$3),Matrica!$H$4,IF(AND(AA57=Matrica!$A$5,AB57=Matrica!$B$3),Matrica!$B$5,IF(AND(AA57=Matrica!$A$5,AB57=Matrica!$E$3),Matrica!$E$5,IF(AND(AA57=Matrica!$A$5,AB57=Matrica!$H$3),Matrica!$H$5,IF(AND(AA57=Matrica!$A$6,AB57=Matrica!$B$3),Matrica!$B$6,IF(AND(AA57=Matrica!$A$6,AB57=Matrica!$E$3),Matrica!$E$6,IF(AND(AA57=Matrica!$A$6,AB57=Matrica!$H$3),Matrica!$H$6,IF(AND(AA57=Matrica!$A$7,AB57=Matrica!$B$3),Matrica!$B$7,IF(AND(AA57=Matrica!$A$7,AB57=Matrica!$E$3),Matrica!$E$7,IF(AND(AA57=Matrica!$A$7,AB57=Matrica!$H$3),Matrica!$H$7,IF(AND(AA57=Matrica!$A$8,AB57=Matrica!$B$3),Matrica!$B$8,IF(AND(AA57=Matrica!$A$8,AB57=Matrica!$E$3),Matrica!$E$8,IF(AND(AA57=Matrica!$A$8,AB57=Matrica!$H$3),Matrica!$H$8,IF(AND(AA57=Matrica!$A$9,AB57=Matrica!$B$3),Matrica!$B$9,IF(AND(AA57=Matrica!$A$9,AB57=Matrica!$E$3),Matrica!$E$9,IF(AND(AA57=Matrica!$A$9,AB57=Matrica!$H$3),Matrica!$H$9,IF(AND(AA57=Matrica!$A$10,AB57=Matrica!$B$3),Matrica!$B$10,IF(AND(AA57=Matrica!$A$10,AB57=Matrica!$E$3),Matrica!$E$10,IF(AND(AA57=Matrica!$A$10,AB57=Matrica!$H$3),Matrica!$H$10,IF(AND(AA57=Matrica!$A$11,AB57=Matrica!$B$3),Matrica!$B$11,IF(AND(AA57=Matrica!$A$11,AB57=Matrica!$E$3),Matrica!$E$11,IF(AND(AA57=Matrica!$A$11,AB57=Matrica!$H$3),Matrica!$H$11,IF(AND(AA57=Matrica!$A$12,AB57=Matrica!$B$3),Matrica!$B$12,IF(AND(AA57=Matrica!$A$12,AB57=Matrica!$E$3),Matrica!$E$12,IF(AND(AA57=Matrica!$A$12,AB57=Matrica!$H$3),Matrica!$H$12,IF(AND(AA57=Matrica!$A$13,AB57=Matrica!$B$3),Matrica!$B$13,IF(AND(AA57=Matrica!$A$13,AB57=Matrica!$E$3),Matrica!$E$13,IF(AND(AA57=Matrica!$A$13,AB57=Matrica!$H$3),Matrica!$H$13,IF(AND(AA57=Matrica!$A$14,AB57=Matrica!$B$3),Matrica!$B$14,IF(AND(AA57=Matrica!$A$14,AB57=Matrica!$E$3),Matrica!$E$14,IF(AND(AA57=Matrica!$A$14,AB57=Matrica!$H$3),Matrica!$H$14,IF(AND(AA57=Matrica!$A$15,AB57=Matrica!$B$3),Matrica!$B$15,IF(AND(AA57=Matrica!$A$15,AB57=Matrica!$E$3),Matrica!$E$15,IF(AND(AA57=Matrica!$A$15,AB57=Matrica!$H$3),Matrica!$H$15,IF(AND(AA57=Matrica!$A$16,AB57=Matrica!$B$3),Matrica!$B$16,IF(AND(AA57=Matrica!$A$16,AB57=Matrica!$E$3),Matrica!$E$16,IF(AND(AA57=Matrica!$A$16,AB57=Matrica!$H$3),Matrica!$H$16,"")))))))))))))))))))))))))))))))))))))))</f>
        <v>3.34</v>
      </c>
      <c r="Z57" s="38">
        <f>IF(AND(AA57=Matrica!$A$4,AB57=Matrica!$B$3),Matrica!$D$4,IF(AND(AA57=Matrica!$A$4,AB57=Matrica!$E$3),Matrica!$G$4,IF(AND(AA57=Matrica!$A$4,AB57=Matrica!$H$3),Matrica!$J$4,IF(AND(AA57=Matrica!$A$5,AB57=Matrica!$B$3),Matrica!$D$5,IF(AND(AA57=Matrica!$A$5,AB57=Matrica!$E$3),Matrica!$G$5,IF(AND(AA57=Matrica!$A$5,AB57=Matrica!$H$3),Matrica!$J$5,IF(AND(AA57=Matrica!$A$6,AB57=Matrica!$B$3),Matrica!$D$6,IF(AND(AA57=Matrica!$A$6,AB57=Matrica!$E$3),Matrica!$G$6,IF(AND(AA57=Matrica!$A$6,AB57=Matrica!$H$3),Matrica!$J$6,IF(AND(AA57=Matrica!$A$7,AB57=Matrica!$B$3),Matrica!$D$7,IF(AND(AA57=Matrica!$A$7,AB57=Matrica!$E$3),Matrica!$G$7,IF(AND(AA57=Matrica!$A$7,AB57=Matrica!$H$3),Matrica!$J$7,IF(AND(AA57=Matrica!$A$8,AB57=Matrica!$B$3),Matrica!$D$8,IF(AND(AA57=Matrica!$A$8,AB57=Matrica!$E$3),Matrica!$G$8,IF(AND(AA57=Matrica!$A$8,AB57=Matrica!$H$3),Matrica!$J$8,IF(AND(AA57=Matrica!$A$9,AB57=Matrica!$B$3),Matrica!$D$9,IF(AND(AA57=Matrica!$A$9,AB57=Matrica!$E$3),Matrica!$G$9,IF(AND(AA57=Matrica!$A$9,AB57=Matrica!$H$3),Matrica!$J$9,IF(AND(AA57=Matrica!$A$10,AB57=Matrica!$B$3),Matrica!$D$10,IF(AND(AA57=Matrica!$A$10,AB57=Matrica!$E$3),Matrica!$G$10,IF(AND(AA57=Matrica!$A$10,AB57=Matrica!$H$3),Matrica!$J$10,IF(AND(AA57=Matrica!$A$11,AB57=Matrica!$B$3),Matrica!$D$11,IF(AND(AA57=Matrica!$A$11,AB57=Matrica!$E$3),Matrica!$G$11,IF(AND(AA57=Matrica!$A$11,AB57=Matrica!$H$3),Matrica!$J$11,IF(AND(AA57=Matrica!$A$12,AB57=Matrica!$B$3),Matrica!$D$12,IF(AND(AA57=Matrica!$A$12,AB57=Matrica!$E$3),Matrica!$G$12,IF(AND(AA57=Matrica!$A$12,AB57=Matrica!$H$3),Matrica!$J$12,IF(AND(AA57=Matrica!$A$13,AB57=Matrica!$B$3),Matrica!$D$13,IF(AND(AA57=Matrica!$A$13,AB57=Matrica!$E$3),Matrica!$G$13,IF(AND(AA57=Matrica!$A$13,AB57=Matrica!$H$3),Matrica!$J$13,IF(AND(AA57=Matrica!$A$14,AB57=Matrica!$B$3),Matrica!$D$14,IF(AND(AA57=Matrica!$A$14,AB57=Matrica!$E$3),Matrica!$G$14,IF(AND(AA57=Matrica!$A$14,AB57=Matrica!$H$3),Matrica!$J$14,IF(AND(AA57=Matrica!$A$15,AB57=Matrica!$B$3),Matrica!$D$15,IF(AND(AA57=Matrica!$A$15,AB57=Matrica!$E$3),Matrica!$G$15,IF(AND(AA57=Matrica!$A$15,AB57=Matrica!$H$3),Matrica!$J$15,IF(AND(AA57=Matrica!$A$16,AB57=Matrica!$B$3),Matrica!$D$16,IF(AND(AA57=Matrica!$A$16,AB57=Matrica!$E$3),Matrica!$G$16,IF(AND(AA57=Matrica!$A$16,AB57=Matrica!$H$3),Matrica!$J$16,"")))))))))))))))))))))))))))))))))))))))</f>
        <v>3.45</v>
      </c>
      <c r="AA57" s="45" t="s">
        <v>10</v>
      </c>
      <c r="AB57" s="45">
        <v>3</v>
      </c>
      <c r="AC57" s="50">
        <v>3.45</v>
      </c>
      <c r="AD57" s="37" t="str">
        <f t="shared" si="12"/>
        <v>ISTI</v>
      </c>
      <c r="AE57" s="37">
        <f t="shared" si="10"/>
        <v>10.932475884244383</v>
      </c>
      <c r="AF57" s="37">
        <f t="shared" si="11"/>
        <v>1.1730205278592386E-2</v>
      </c>
      <c r="AG57" s="47">
        <v>11.53</v>
      </c>
      <c r="AH57" s="53">
        <f>AC56/((P56-P57)/P57+1)</f>
        <v>3.4966281755196311</v>
      </c>
    </row>
    <row r="58" spans="3:34" ht="45" customHeight="1" x14ac:dyDescent="0.25">
      <c r="C58" s="52" t="s">
        <v>200</v>
      </c>
      <c r="D58" s="43" t="s">
        <v>77</v>
      </c>
      <c r="E58" s="39" t="s">
        <v>12</v>
      </c>
      <c r="F58" s="43" t="s">
        <v>137</v>
      </c>
      <c r="G58" s="38">
        <v>0.04</v>
      </c>
      <c r="H58" s="38"/>
      <c r="I58" s="38">
        <v>0.1</v>
      </c>
      <c r="J58" s="38">
        <v>13.65</v>
      </c>
      <c r="K58" s="38">
        <v>13.65</v>
      </c>
      <c r="L58" s="42">
        <f t="shared" si="13"/>
        <v>14.196</v>
      </c>
      <c r="M58" s="42">
        <f t="shared" si="14"/>
        <v>15.561</v>
      </c>
      <c r="N58" s="41">
        <v>2871.8</v>
      </c>
      <c r="O58" s="41">
        <f t="shared" si="15"/>
        <v>40768.072800000002</v>
      </c>
      <c r="P58" s="41">
        <f t="shared" si="16"/>
        <v>44688.0798</v>
      </c>
      <c r="Q58" s="41">
        <f t="shared" si="17"/>
        <v>14.47036143894085</v>
      </c>
      <c r="R58" s="41">
        <f t="shared" si="18"/>
        <v>15.861742346531315</v>
      </c>
      <c r="S58" s="41">
        <v>2.85</v>
      </c>
      <c r="T58" s="38" t="s">
        <v>11</v>
      </c>
      <c r="U58" s="38" t="s">
        <v>293</v>
      </c>
      <c r="V58" s="41">
        <v>3.13</v>
      </c>
      <c r="W58" s="38" t="s">
        <v>10</v>
      </c>
      <c r="X58" s="38" t="s">
        <v>291</v>
      </c>
      <c r="Y58" s="38">
        <f>IF(AND(AA58=Matrica!$A$4,AB58=Matrica!$B$3),Matrica!$B$4,IF(AND(AA58=Matrica!$A$4,AB58=Matrica!$E$3),Matrica!$E$4,IF(AND(AA58=Matrica!$A$4,AB58=Matrica!$H$3),Matrica!$H$4,IF(AND(AA58=Matrica!$A$5,AB58=Matrica!$B$3),Matrica!$B$5,IF(AND(AA58=Matrica!$A$5,AB58=Matrica!$E$3),Matrica!$E$5,IF(AND(AA58=Matrica!$A$5,AB58=Matrica!$H$3),Matrica!$H$5,IF(AND(AA58=Matrica!$A$6,AB58=Matrica!$B$3),Matrica!$B$6,IF(AND(AA58=Matrica!$A$6,AB58=Matrica!$E$3),Matrica!$E$6,IF(AND(AA58=Matrica!$A$6,AB58=Matrica!$H$3),Matrica!$H$6,IF(AND(AA58=Matrica!$A$7,AB58=Matrica!$B$3),Matrica!$B$7,IF(AND(AA58=Matrica!$A$7,AB58=Matrica!$E$3),Matrica!$E$7,IF(AND(AA58=Matrica!$A$7,AB58=Matrica!$H$3),Matrica!$H$7,IF(AND(AA58=Matrica!$A$8,AB58=Matrica!$B$3),Matrica!$B$8,IF(AND(AA58=Matrica!$A$8,AB58=Matrica!$E$3),Matrica!$E$8,IF(AND(AA58=Matrica!$A$8,AB58=Matrica!$H$3),Matrica!$H$8,IF(AND(AA58=Matrica!$A$9,AB58=Matrica!$B$3),Matrica!$B$9,IF(AND(AA58=Matrica!$A$9,AB58=Matrica!$E$3),Matrica!$E$9,IF(AND(AA58=Matrica!$A$9,AB58=Matrica!$H$3),Matrica!$H$9,IF(AND(AA58=Matrica!$A$10,AB58=Matrica!$B$3),Matrica!$B$10,IF(AND(AA58=Matrica!$A$10,AB58=Matrica!$E$3),Matrica!$E$10,IF(AND(AA58=Matrica!$A$10,AB58=Matrica!$H$3),Matrica!$H$10,IF(AND(AA58=Matrica!$A$11,AB58=Matrica!$B$3),Matrica!$B$11,IF(AND(AA58=Matrica!$A$11,AB58=Matrica!$E$3),Matrica!$E$11,IF(AND(AA58=Matrica!$A$11,AB58=Matrica!$H$3),Matrica!$H$11,IF(AND(AA58=Matrica!$A$12,AB58=Matrica!$B$3),Matrica!$B$12,IF(AND(AA58=Matrica!$A$12,AB58=Matrica!$E$3),Matrica!$E$12,IF(AND(AA58=Matrica!$A$12,AB58=Matrica!$H$3),Matrica!$H$12,IF(AND(AA58=Matrica!$A$13,AB58=Matrica!$B$3),Matrica!$B$13,IF(AND(AA58=Matrica!$A$13,AB58=Matrica!$E$3),Matrica!$E$13,IF(AND(AA58=Matrica!$A$13,AB58=Matrica!$H$3),Matrica!$H$13,IF(AND(AA58=Matrica!$A$14,AB58=Matrica!$B$3),Matrica!$B$14,IF(AND(AA58=Matrica!$A$14,AB58=Matrica!$E$3),Matrica!$E$14,IF(AND(AA58=Matrica!$A$14,AB58=Matrica!$H$3),Matrica!$H$14,IF(AND(AA58=Matrica!$A$15,AB58=Matrica!$B$3),Matrica!$B$15,IF(AND(AA58=Matrica!$A$15,AB58=Matrica!$E$3),Matrica!$E$15,IF(AND(AA58=Matrica!$A$15,AB58=Matrica!$H$3),Matrica!$H$15,IF(AND(AA58=Matrica!$A$16,AB58=Matrica!$B$3),Matrica!$B$16,IF(AND(AA58=Matrica!$A$16,AB58=Matrica!$E$3),Matrica!$E$16,IF(AND(AA58=Matrica!$A$16,AB58=Matrica!$H$3),Matrica!$H$16,"")))))))))))))))))))))))))))))))))))))))</f>
        <v>2.76</v>
      </c>
      <c r="Z58" s="38">
        <f>IF(AND(AA58=Matrica!$A$4,AB58=Matrica!$B$3),Matrica!$D$4,IF(AND(AA58=Matrica!$A$4,AB58=Matrica!$E$3),Matrica!$G$4,IF(AND(AA58=Matrica!$A$4,AB58=Matrica!$H$3),Matrica!$J$4,IF(AND(AA58=Matrica!$A$5,AB58=Matrica!$B$3),Matrica!$D$5,IF(AND(AA58=Matrica!$A$5,AB58=Matrica!$E$3),Matrica!$G$5,IF(AND(AA58=Matrica!$A$5,AB58=Matrica!$H$3),Matrica!$J$5,IF(AND(AA58=Matrica!$A$6,AB58=Matrica!$B$3),Matrica!$D$6,IF(AND(AA58=Matrica!$A$6,AB58=Matrica!$E$3),Matrica!$G$6,IF(AND(AA58=Matrica!$A$6,AB58=Matrica!$H$3),Matrica!$J$6,IF(AND(AA58=Matrica!$A$7,AB58=Matrica!$B$3),Matrica!$D$7,IF(AND(AA58=Matrica!$A$7,AB58=Matrica!$E$3),Matrica!$G$7,IF(AND(AA58=Matrica!$A$7,AB58=Matrica!$H$3),Matrica!$J$7,IF(AND(AA58=Matrica!$A$8,AB58=Matrica!$B$3),Matrica!$D$8,IF(AND(AA58=Matrica!$A$8,AB58=Matrica!$E$3),Matrica!$G$8,IF(AND(AA58=Matrica!$A$8,AB58=Matrica!$H$3),Matrica!$J$8,IF(AND(AA58=Matrica!$A$9,AB58=Matrica!$B$3),Matrica!$D$9,IF(AND(AA58=Matrica!$A$9,AB58=Matrica!$E$3),Matrica!$G$9,IF(AND(AA58=Matrica!$A$9,AB58=Matrica!$H$3),Matrica!$J$9,IF(AND(AA58=Matrica!$A$10,AB58=Matrica!$B$3),Matrica!$D$10,IF(AND(AA58=Matrica!$A$10,AB58=Matrica!$E$3),Matrica!$G$10,IF(AND(AA58=Matrica!$A$10,AB58=Matrica!$H$3),Matrica!$J$10,IF(AND(AA58=Matrica!$A$11,AB58=Matrica!$B$3),Matrica!$D$11,IF(AND(AA58=Matrica!$A$11,AB58=Matrica!$E$3),Matrica!$G$11,IF(AND(AA58=Matrica!$A$11,AB58=Matrica!$H$3),Matrica!$J$11,IF(AND(AA58=Matrica!$A$12,AB58=Matrica!$B$3),Matrica!$D$12,IF(AND(AA58=Matrica!$A$12,AB58=Matrica!$E$3),Matrica!$G$12,IF(AND(AA58=Matrica!$A$12,AB58=Matrica!$H$3),Matrica!$J$12,IF(AND(AA58=Matrica!$A$13,AB58=Matrica!$B$3),Matrica!$D$13,IF(AND(AA58=Matrica!$A$13,AB58=Matrica!$E$3),Matrica!$G$13,IF(AND(AA58=Matrica!$A$13,AB58=Matrica!$H$3),Matrica!$J$13,IF(AND(AA58=Matrica!$A$14,AB58=Matrica!$B$3),Matrica!$D$14,IF(AND(AA58=Matrica!$A$14,AB58=Matrica!$E$3),Matrica!$G$14,IF(AND(AA58=Matrica!$A$14,AB58=Matrica!$H$3),Matrica!$J$14,IF(AND(AA58=Matrica!$A$15,AB58=Matrica!$B$3),Matrica!$D$15,IF(AND(AA58=Matrica!$A$15,AB58=Matrica!$E$3),Matrica!$G$15,IF(AND(AA58=Matrica!$A$15,AB58=Matrica!$H$3),Matrica!$J$15,IF(AND(AA58=Matrica!$A$16,AB58=Matrica!$B$3),Matrica!$D$16,IF(AND(AA58=Matrica!$A$16,AB58=Matrica!$E$3),Matrica!$G$16,IF(AND(AA58=Matrica!$A$16,AB58=Matrica!$H$3),Matrica!$J$16,"")))))))))))))))))))))))))))))))))))))))</f>
        <v>2.84</v>
      </c>
      <c r="AA58" s="45" t="s">
        <v>11</v>
      </c>
      <c r="AB58" s="45">
        <v>3</v>
      </c>
      <c r="AC58" s="50">
        <v>2.84</v>
      </c>
      <c r="AD58" s="37" t="str">
        <f t="shared" si="12"/>
        <v>PAD</v>
      </c>
      <c r="AE58" s="37">
        <f t="shared" si="10"/>
        <v>-0.35087719298246423</v>
      </c>
      <c r="AF58" s="37">
        <f t="shared" si="11"/>
        <v>-9.2651757188498413E-2</v>
      </c>
      <c r="AG58" s="47">
        <v>5.65</v>
      </c>
      <c r="AH58" s="53">
        <f>AC57/((P57-P58)/P58+1)</f>
        <v>3.1648185483870965</v>
      </c>
    </row>
    <row r="59" spans="3:34" ht="45.75" customHeight="1" x14ac:dyDescent="0.25">
      <c r="C59" s="52" t="s">
        <v>201</v>
      </c>
      <c r="D59" s="43" t="s">
        <v>77</v>
      </c>
      <c r="E59" s="39" t="s">
        <v>13</v>
      </c>
      <c r="F59" s="43" t="s">
        <v>137</v>
      </c>
      <c r="G59" s="38">
        <v>0.04</v>
      </c>
      <c r="H59" s="38"/>
      <c r="I59" s="38">
        <v>0.1</v>
      </c>
      <c r="J59" s="38">
        <v>13.42</v>
      </c>
      <c r="K59" s="38">
        <v>13.42</v>
      </c>
      <c r="L59" s="42">
        <f t="shared" si="13"/>
        <v>13.956799999999999</v>
      </c>
      <c r="M59" s="42">
        <f t="shared" si="14"/>
        <v>15.2988</v>
      </c>
      <c r="N59" s="41">
        <v>2871.8</v>
      </c>
      <c r="O59" s="41">
        <f t="shared" si="15"/>
        <v>40081.13824</v>
      </c>
      <c r="P59" s="41">
        <f t="shared" si="16"/>
        <v>43935.093840000001</v>
      </c>
      <c r="Q59" s="41">
        <f t="shared" si="17"/>
        <v>14.226538498944043</v>
      </c>
      <c r="R59" s="41">
        <f t="shared" si="18"/>
        <v>15.594474893073279</v>
      </c>
      <c r="S59" s="41">
        <v>2.8</v>
      </c>
      <c r="T59" s="38" t="s">
        <v>11</v>
      </c>
      <c r="U59" s="38" t="s">
        <v>293</v>
      </c>
      <c r="V59" s="41">
        <v>3.07</v>
      </c>
      <c r="W59" s="38" t="s">
        <v>10</v>
      </c>
      <c r="X59" s="38" t="s">
        <v>292</v>
      </c>
      <c r="Y59" s="38">
        <f>IF(AND(AA59=Matrica!$A$4,AB59=Matrica!$B$3),Matrica!$B$4,IF(AND(AA59=Matrica!$A$4,AB59=Matrica!$E$3),Matrica!$E$4,IF(AND(AA59=Matrica!$A$4,AB59=Matrica!$H$3),Matrica!$H$4,IF(AND(AA59=Matrica!$A$5,AB59=Matrica!$B$3),Matrica!$B$5,IF(AND(AA59=Matrica!$A$5,AB59=Matrica!$E$3),Matrica!$E$5,IF(AND(AA59=Matrica!$A$5,AB59=Matrica!$H$3),Matrica!$H$5,IF(AND(AA59=Matrica!$A$6,AB59=Matrica!$B$3),Matrica!$B$6,IF(AND(AA59=Matrica!$A$6,AB59=Matrica!$E$3),Matrica!$E$6,IF(AND(AA59=Matrica!$A$6,AB59=Matrica!$H$3),Matrica!$H$6,IF(AND(AA59=Matrica!$A$7,AB59=Matrica!$B$3),Matrica!$B$7,IF(AND(AA59=Matrica!$A$7,AB59=Matrica!$E$3),Matrica!$E$7,IF(AND(AA59=Matrica!$A$7,AB59=Matrica!$H$3),Matrica!$H$7,IF(AND(AA59=Matrica!$A$8,AB59=Matrica!$B$3),Matrica!$B$8,IF(AND(AA59=Matrica!$A$8,AB59=Matrica!$E$3),Matrica!$E$8,IF(AND(AA59=Matrica!$A$8,AB59=Matrica!$H$3),Matrica!$H$8,IF(AND(AA59=Matrica!$A$9,AB59=Matrica!$B$3),Matrica!$B$9,IF(AND(AA59=Matrica!$A$9,AB59=Matrica!$E$3),Matrica!$E$9,IF(AND(AA59=Matrica!$A$9,AB59=Matrica!$H$3),Matrica!$H$9,IF(AND(AA59=Matrica!$A$10,AB59=Matrica!$B$3),Matrica!$B$10,IF(AND(AA59=Matrica!$A$10,AB59=Matrica!$E$3),Matrica!$E$10,IF(AND(AA59=Matrica!$A$10,AB59=Matrica!$H$3),Matrica!$H$10,IF(AND(AA59=Matrica!$A$11,AB59=Matrica!$B$3),Matrica!$B$11,IF(AND(AA59=Matrica!$A$11,AB59=Matrica!$E$3),Matrica!$E$11,IF(AND(AA59=Matrica!$A$11,AB59=Matrica!$H$3),Matrica!$H$11,IF(AND(AA59=Matrica!$A$12,AB59=Matrica!$B$3),Matrica!$B$12,IF(AND(AA59=Matrica!$A$12,AB59=Matrica!$E$3),Matrica!$E$12,IF(AND(AA59=Matrica!$A$12,AB59=Matrica!$H$3),Matrica!$H$12,IF(AND(AA59=Matrica!$A$13,AB59=Matrica!$B$3),Matrica!$B$13,IF(AND(AA59=Matrica!$A$13,AB59=Matrica!$E$3),Matrica!$E$13,IF(AND(AA59=Matrica!$A$13,AB59=Matrica!$H$3),Matrica!$H$13,IF(AND(AA59=Matrica!$A$14,AB59=Matrica!$B$3),Matrica!$B$14,IF(AND(AA59=Matrica!$A$14,AB59=Matrica!$E$3),Matrica!$E$14,IF(AND(AA59=Matrica!$A$14,AB59=Matrica!$H$3),Matrica!$H$14,IF(AND(AA59=Matrica!$A$15,AB59=Matrica!$B$3),Matrica!$B$15,IF(AND(AA59=Matrica!$A$15,AB59=Matrica!$E$3),Matrica!$E$15,IF(AND(AA59=Matrica!$A$15,AB59=Matrica!$H$3),Matrica!$H$15,IF(AND(AA59=Matrica!$A$16,AB59=Matrica!$B$3),Matrica!$B$16,IF(AND(AA59=Matrica!$A$16,AB59=Matrica!$E$3),Matrica!$E$16,IF(AND(AA59=Matrica!$A$16,AB59=Matrica!$H$3),Matrica!$H$16,"")))))))))))))))))))))))))))))))))))))))</f>
        <v>2.76</v>
      </c>
      <c r="Z59" s="38">
        <f>IF(AND(AA59=Matrica!$A$4,AB59=Matrica!$B$3),Matrica!$D$4,IF(AND(AA59=Matrica!$A$4,AB59=Matrica!$E$3),Matrica!$G$4,IF(AND(AA59=Matrica!$A$4,AB59=Matrica!$H$3),Matrica!$J$4,IF(AND(AA59=Matrica!$A$5,AB59=Matrica!$B$3),Matrica!$D$5,IF(AND(AA59=Matrica!$A$5,AB59=Matrica!$E$3),Matrica!$G$5,IF(AND(AA59=Matrica!$A$5,AB59=Matrica!$H$3),Matrica!$J$5,IF(AND(AA59=Matrica!$A$6,AB59=Matrica!$B$3),Matrica!$D$6,IF(AND(AA59=Matrica!$A$6,AB59=Matrica!$E$3),Matrica!$G$6,IF(AND(AA59=Matrica!$A$6,AB59=Matrica!$H$3),Matrica!$J$6,IF(AND(AA59=Matrica!$A$7,AB59=Matrica!$B$3),Matrica!$D$7,IF(AND(AA59=Matrica!$A$7,AB59=Matrica!$E$3),Matrica!$G$7,IF(AND(AA59=Matrica!$A$7,AB59=Matrica!$H$3),Matrica!$J$7,IF(AND(AA59=Matrica!$A$8,AB59=Matrica!$B$3),Matrica!$D$8,IF(AND(AA59=Matrica!$A$8,AB59=Matrica!$E$3),Matrica!$G$8,IF(AND(AA59=Matrica!$A$8,AB59=Matrica!$H$3),Matrica!$J$8,IF(AND(AA59=Matrica!$A$9,AB59=Matrica!$B$3),Matrica!$D$9,IF(AND(AA59=Matrica!$A$9,AB59=Matrica!$E$3),Matrica!$G$9,IF(AND(AA59=Matrica!$A$9,AB59=Matrica!$H$3),Matrica!$J$9,IF(AND(AA59=Matrica!$A$10,AB59=Matrica!$B$3),Matrica!$D$10,IF(AND(AA59=Matrica!$A$10,AB59=Matrica!$E$3),Matrica!$G$10,IF(AND(AA59=Matrica!$A$10,AB59=Matrica!$H$3),Matrica!$J$10,IF(AND(AA59=Matrica!$A$11,AB59=Matrica!$B$3),Matrica!$D$11,IF(AND(AA59=Matrica!$A$11,AB59=Matrica!$E$3),Matrica!$G$11,IF(AND(AA59=Matrica!$A$11,AB59=Matrica!$H$3),Matrica!$J$11,IF(AND(AA59=Matrica!$A$12,AB59=Matrica!$B$3),Matrica!$D$12,IF(AND(AA59=Matrica!$A$12,AB59=Matrica!$E$3),Matrica!$G$12,IF(AND(AA59=Matrica!$A$12,AB59=Matrica!$H$3),Matrica!$J$12,IF(AND(AA59=Matrica!$A$13,AB59=Matrica!$B$3),Matrica!$D$13,IF(AND(AA59=Matrica!$A$13,AB59=Matrica!$E$3),Matrica!$G$13,IF(AND(AA59=Matrica!$A$13,AB59=Matrica!$H$3),Matrica!$J$13,IF(AND(AA59=Matrica!$A$14,AB59=Matrica!$B$3),Matrica!$D$14,IF(AND(AA59=Matrica!$A$14,AB59=Matrica!$E$3),Matrica!$G$14,IF(AND(AA59=Matrica!$A$14,AB59=Matrica!$H$3),Matrica!$J$14,IF(AND(AA59=Matrica!$A$15,AB59=Matrica!$B$3),Matrica!$D$15,IF(AND(AA59=Matrica!$A$15,AB59=Matrica!$E$3),Matrica!$G$15,IF(AND(AA59=Matrica!$A$15,AB59=Matrica!$H$3),Matrica!$J$15,IF(AND(AA59=Matrica!$A$16,AB59=Matrica!$B$3),Matrica!$D$16,IF(AND(AA59=Matrica!$A$16,AB59=Matrica!$E$3),Matrica!$G$16,IF(AND(AA59=Matrica!$A$16,AB59=Matrica!$H$3),Matrica!$J$16,"")))))))))))))))))))))))))))))))))))))))</f>
        <v>2.84</v>
      </c>
      <c r="AA59" s="45" t="s">
        <v>11</v>
      </c>
      <c r="AB59" s="45">
        <v>3</v>
      </c>
      <c r="AC59" s="50">
        <v>2.84</v>
      </c>
      <c r="AD59" s="37" t="str">
        <f t="shared" si="12"/>
        <v>ISTI</v>
      </c>
      <c r="AE59" s="37">
        <f t="shared" si="10"/>
        <v>1.4285714285714299</v>
      </c>
      <c r="AF59" s="37">
        <f t="shared" si="11"/>
        <v>-7.4918566775244291E-2</v>
      </c>
      <c r="AG59" s="47">
        <v>0.6</v>
      </c>
      <c r="AH59" s="53">
        <f>AC58/((P58-P59)/P59+1)</f>
        <v>2.7921465201465203</v>
      </c>
    </row>
    <row r="60" spans="3:34" ht="30.75" customHeight="1" x14ac:dyDescent="0.25">
      <c r="C60" s="52" t="s">
        <v>202</v>
      </c>
      <c r="D60" s="43" t="s">
        <v>76</v>
      </c>
      <c r="E60" s="39" t="s">
        <v>10</v>
      </c>
      <c r="F60" s="43" t="s">
        <v>137</v>
      </c>
      <c r="G60" s="38"/>
      <c r="H60" s="38"/>
      <c r="I60" s="38">
        <v>0.1</v>
      </c>
      <c r="J60" s="38">
        <v>17.32</v>
      </c>
      <c r="K60" s="38">
        <v>17.32</v>
      </c>
      <c r="L60" s="42">
        <f t="shared" si="13"/>
        <v>17.32</v>
      </c>
      <c r="M60" s="42">
        <f t="shared" si="14"/>
        <v>19.052</v>
      </c>
      <c r="N60" s="41">
        <v>2871.8</v>
      </c>
      <c r="O60" s="41">
        <f t="shared" si="15"/>
        <v>49739.576000000001</v>
      </c>
      <c r="P60" s="41">
        <f t="shared" si="16"/>
        <v>54713.533600000002</v>
      </c>
      <c r="Q60" s="41">
        <f t="shared" si="17"/>
        <v>17.654737962979397</v>
      </c>
      <c r="R60" s="41">
        <f t="shared" si="18"/>
        <v>19.420211759277336</v>
      </c>
      <c r="S60" s="41">
        <v>3.48</v>
      </c>
      <c r="T60" s="38" t="s">
        <v>9</v>
      </c>
      <c r="U60" s="38" t="s">
        <v>292</v>
      </c>
      <c r="V60" s="41">
        <v>3.83</v>
      </c>
      <c r="W60" s="38" t="s">
        <v>9</v>
      </c>
      <c r="X60" s="38" t="s">
        <v>291</v>
      </c>
      <c r="Y60" s="38">
        <f>IF(AND(AA60=Matrica!$A$4,AB60=Matrica!$B$3),Matrica!$B$4,IF(AND(AA60=Matrica!$A$4,AB60=Matrica!$E$3),Matrica!$E$4,IF(AND(AA60=Matrica!$A$4,AB60=Matrica!$H$3),Matrica!$H$4,IF(AND(AA60=Matrica!$A$5,AB60=Matrica!$B$3),Matrica!$B$5,IF(AND(AA60=Matrica!$A$5,AB60=Matrica!$E$3),Matrica!$E$5,IF(AND(AA60=Matrica!$A$5,AB60=Matrica!$H$3),Matrica!$H$5,IF(AND(AA60=Matrica!$A$6,AB60=Matrica!$B$3),Matrica!$B$6,IF(AND(AA60=Matrica!$A$6,AB60=Matrica!$E$3),Matrica!$E$6,IF(AND(AA60=Matrica!$A$6,AB60=Matrica!$H$3),Matrica!$H$6,IF(AND(AA60=Matrica!$A$7,AB60=Matrica!$B$3),Matrica!$B$7,IF(AND(AA60=Matrica!$A$7,AB60=Matrica!$E$3),Matrica!$E$7,IF(AND(AA60=Matrica!$A$7,AB60=Matrica!$H$3),Matrica!$H$7,IF(AND(AA60=Matrica!$A$8,AB60=Matrica!$B$3),Matrica!$B$8,IF(AND(AA60=Matrica!$A$8,AB60=Matrica!$E$3),Matrica!$E$8,IF(AND(AA60=Matrica!$A$8,AB60=Matrica!$H$3),Matrica!$H$8,IF(AND(AA60=Matrica!$A$9,AB60=Matrica!$B$3),Matrica!$B$9,IF(AND(AA60=Matrica!$A$9,AB60=Matrica!$E$3),Matrica!$E$9,IF(AND(AA60=Matrica!$A$9,AB60=Matrica!$H$3),Matrica!$H$9,IF(AND(AA60=Matrica!$A$10,AB60=Matrica!$B$3),Matrica!$B$10,IF(AND(AA60=Matrica!$A$10,AB60=Matrica!$E$3),Matrica!$E$10,IF(AND(AA60=Matrica!$A$10,AB60=Matrica!$H$3),Matrica!$H$10,IF(AND(AA60=Matrica!$A$11,AB60=Matrica!$B$3),Matrica!$B$11,IF(AND(AA60=Matrica!$A$11,AB60=Matrica!$E$3),Matrica!$E$11,IF(AND(AA60=Matrica!$A$11,AB60=Matrica!$H$3),Matrica!$H$11,IF(AND(AA60=Matrica!$A$12,AB60=Matrica!$B$3),Matrica!$B$12,IF(AND(AA60=Matrica!$A$12,AB60=Matrica!$E$3),Matrica!$E$12,IF(AND(AA60=Matrica!$A$12,AB60=Matrica!$H$3),Matrica!$H$12,IF(AND(AA60=Matrica!$A$13,AB60=Matrica!$B$3),Matrica!$B$13,IF(AND(AA60=Matrica!$A$13,AB60=Matrica!$E$3),Matrica!$E$13,IF(AND(AA60=Matrica!$A$13,AB60=Matrica!$H$3),Matrica!$H$13,IF(AND(AA60=Matrica!$A$14,AB60=Matrica!$B$3),Matrica!$B$14,IF(AND(AA60=Matrica!$A$14,AB60=Matrica!$E$3),Matrica!$E$14,IF(AND(AA60=Matrica!$A$14,AB60=Matrica!$H$3),Matrica!$H$14,IF(AND(AA60=Matrica!$A$15,AB60=Matrica!$B$3),Matrica!$B$15,IF(AND(AA60=Matrica!$A$15,AB60=Matrica!$E$3),Matrica!$E$15,IF(AND(AA60=Matrica!$A$15,AB60=Matrica!$H$3),Matrica!$H$15,IF(AND(AA60=Matrica!$A$16,AB60=Matrica!$B$3),Matrica!$B$16,IF(AND(AA60=Matrica!$A$16,AB60=Matrica!$E$3),Matrica!$E$16,IF(AND(AA60=Matrica!$A$16,AB60=Matrica!$H$3),Matrica!$H$16,"")))))))))))))))))))))))))))))))))))))))</f>
        <v>3.84</v>
      </c>
      <c r="Z60" s="38">
        <f>IF(AND(AA60=Matrica!$A$4,AB60=Matrica!$B$3),Matrica!$D$4,IF(AND(AA60=Matrica!$A$4,AB60=Matrica!$E$3),Matrica!$G$4,IF(AND(AA60=Matrica!$A$4,AB60=Matrica!$H$3),Matrica!$J$4,IF(AND(AA60=Matrica!$A$5,AB60=Matrica!$B$3),Matrica!$D$5,IF(AND(AA60=Matrica!$A$5,AB60=Matrica!$E$3),Matrica!$G$5,IF(AND(AA60=Matrica!$A$5,AB60=Matrica!$H$3),Matrica!$J$5,IF(AND(AA60=Matrica!$A$6,AB60=Matrica!$B$3),Matrica!$D$6,IF(AND(AA60=Matrica!$A$6,AB60=Matrica!$E$3),Matrica!$G$6,IF(AND(AA60=Matrica!$A$6,AB60=Matrica!$H$3),Matrica!$J$6,IF(AND(AA60=Matrica!$A$7,AB60=Matrica!$B$3),Matrica!$D$7,IF(AND(AA60=Matrica!$A$7,AB60=Matrica!$E$3),Matrica!$G$7,IF(AND(AA60=Matrica!$A$7,AB60=Matrica!$H$3),Matrica!$J$7,IF(AND(AA60=Matrica!$A$8,AB60=Matrica!$B$3),Matrica!$D$8,IF(AND(AA60=Matrica!$A$8,AB60=Matrica!$E$3),Matrica!$G$8,IF(AND(AA60=Matrica!$A$8,AB60=Matrica!$H$3),Matrica!$J$8,IF(AND(AA60=Matrica!$A$9,AB60=Matrica!$B$3),Matrica!$D$9,IF(AND(AA60=Matrica!$A$9,AB60=Matrica!$E$3),Matrica!$G$9,IF(AND(AA60=Matrica!$A$9,AB60=Matrica!$H$3),Matrica!$J$9,IF(AND(AA60=Matrica!$A$10,AB60=Matrica!$B$3),Matrica!$D$10,IF(AND(AA60=Matrica!$A$10,AB60=Matrica!$E$3),Matrica!$G$10,IF(AND(AA60=Matrica!$A$10,AB60=Matrica!$H$3),Matrica!$J$10,IF(AND(AA60=Matrica!$A$11,AB60=Matrica!$B$3),Matrica!$D$11,IF(AND(AA60=Matrica!$A$11,AB60=Matrica!$E$3),Matrica!$G$11,IF(AND(AA60=Matrica!$A$11,AB60=Matrica!$H$3),Matrica!$J$11,IF(AND(AA60=Matrica!$A$12,AB60=Matrica!$B$3),Matrica!$D$12,IF(AND(AA60=Matrica!$A$12,AB60=Matrica!$E$3),Matrica!$G$12,IF(AND(AA60=Matrica!$A$12,AB60=Matrica!$H$3),Matrica!$J$12,IF(AND(AA60=Matrica!$A$13,AB60=Matrica!$B$3),Matrica!$D$13,IF(AND(AA60=Matrica!$A$13,AB60=Matrica!$E$3),Matrica!$G$13,IF(AND(AA60=Matrica!$A$13,AB60=Matrica!$H$3),Matrica!$J$13,IF(AND(AA60=Matrica!$A$14,AB60=Matrica!$B$3),Matrica!$D$14,IF(AND(AA60=Matrica!$A$14,AB60=Matrica!$E$3),Matrica!$G$14,IF(AND(AA60=Matrica!$A$14,AB60=Matrica!$H$3),Matrica!$J$14,IF(AND(AA60=Matrica!$A$15,AB60=Matrica!$B$3),Matrica!$D$15,IF(AND(AA60=Matrica!$A$15,AB60=Matrica!$E$3),Matrica!$G$15,IF(AND(AA60=Matrica!$A$15,AB60=Matrica!$H$3),Matrica!$J$15,IF(AND(AA60=Matrica!$A$16,AB60=Matrica!$B$3),Matrica!$D$16,IF(AND(AA60=Matrica!$A$16,AB60=Matrica!$E$3),Matrica!$G$16,IF(AND(AA60=Matrica!$A$16,AB60=Matrica!$H$3),Matrica!$J$16,"")))))))))))))))))))))))))))))))))))))))</f>
        <v>3.96</v>
      </c>
      <c r="AA60" s="45" t="s">
        <v>9</v>
      </c>
      <c r="AB60" s="45">
        <v>3</v>
      </c>
      <c r="AC60" s="50">
        <v>3.96</v>
      </c>
      <c r="AD60" s="37" t="str">
        <f t="shared" si="12"/>
        <v>RAST</v>
      </c>
      <c r="AE60" s="37">
        <f t="shared" si="10"/>
        <v>13.793103448275861</v>
      </c>
      <c r="AF60" s="37">
        <f t="shared" si="11"/>
        <v>3.3942558746736261E-2</v>
      </c>
      <c r="AG60" s="47">
        <v>23.05</v>
      </c>
    </row>
    <row r="61" spans="3:34" ht="30" x14ac:dyDescent="0.25">
      <c r="C61" s="52" t="s">
        <v>203</v>
      </c>
      <c r="D61" s="43" t="s">
        <v>76</v>
      </c>
      <c r="E61" s="39" t="s">
        <v>11</v>
      </c>
      <c r="F61" s="43" t="s">
        <v>137</v>
      </c>
      <c r="G61" s="38"/>
      <c r="H61" s="38"/>
      <c r="I61" s="38">
        <v>0.1</v>
      </c>
      <c r="J61" s="38">
        <v>14.88</v>
      </c>
      <c r="K61" s="38">
        <v>14.88</v>
      </c>
      <c r="L61" s="42">
        <f t="shared" si="13"/>
        <v>14.88</v>
      </c>
      <c r="M61" s="42">
        <f t="shared" si="14"/>
        <v>16.368000000000002</v>
      </c>
      <c r="N61" s="41">
        <v>2871.8</v>
      </c>
      <c r="O61" s="41">
        <f t="shared" si="15"/>
        <v>42732.384000000005</v>
      </c>
      <c r="P61" s="41">
        <f t="shared" si="16"/>
        <v>47005.622400000007</v>
      </c>
      <c r="Q61" s="41">
        <f t="shared" si="17"/>
        <v>15.167580882744426</v>
      </c>
      <c r="R61" s="41">
        <f t="shared" si="18"/>
        <v>16.684338971018867</v>
      </c>
      <c r="S61" s="41">
        <v>2.99</v>
      </c>
      <c r="T61" s="38" t="s">
        <v>10</v>
      </c>
      <c r="U61" s="38" t="s">
        <v>292</v>
      </c>
      <c r="V61" s="41">
        <v>3.29</v>
      </c>
      <c r="W61" s="38" t="s">
        <v>10</v>
      </c>
      <c r="X61" s="38" t="s">
        <v>291</v>
      </c>
      <c r="Y61" s="38">
        <f>IF(AND(AA61=Matrica!$A$4,AB61=Matrica!$B$3),Matrica!$B$4,IF(AND(AA61=Matrica!$A$4,AB61=Matrica!$E$3),Matrica!$E$4,IF(AND(AA61=Matrica!$A$4,AB61=Matrica!$H$3),Matrica!$H$4,IF(AND(AA61=Matrica!$A$5,AB61=Matrica!$B$3),Matrica!$B$5,IF(AND(AA61=Matrica!$A$5,AB61=Matrica!$E$3),Matrica!$E$5,IF(AND(AA61=Matrica!$A$5,AB61=Matrica!$H$3),Matrica!$H$5,IF(AND(AA61=Matrica!$A$6,AB61=Matrica!$B$3),Matrica!$B$6,IF(AND(AA61=Matrica!$A$6,AB61=Matrica!$E$3),Matrica!$E$6,IF(AND(AA61=Matrica!$A$6,AB61=Matrica!$H$3),Matrica!$H$6,IF(AND(AA61=Matrica!$A$7,AB61=Matrica!$B$3),Matrica!$B$7,IF(AND(AA61=Matrica!$A$7,AB61=Matrica!$E$3),Matrica!$E$7,IF(AND(AA61=Matrica!$A$7,AB61=Matrica!$H$3),Matrica!$H$7,IF(AND(AA61=Matrica!$A$8,AB61=Matrica!$B$3),Matrica!$B$8,IF(AND(AA61=Matrica!$A$8,AB61=Matrica!$E$3),Matrica!$E$8,IF(AND(AA61=Matrica!$A$8,AB61=Matrica!$H$3),Matrica!$H$8,IF(AND(AA61=Matrica!$A$9,AB61=Matrica!$B$3),Matrica!$B$9,IF(AND(AA61=Matrica!$A$9,AB61=Matrica!$E$3),Matrica!$E$9,IF(AND(AA61=Matrica!$A$9,AB61=Matrica!$H$3),Matrica!$H$9,IF(AND(AA61=Matrica!$A$10,AB61=Matrica!$B$3),Matrica!$B$10,IF(AND(AA61=Matrica!$A$10,AB61=Matrica!$E$3),Matrica!$E$10,IF(AND(AA61=Matrica!$A$10,AB61=Matrica!$H$3),Matrica!$H$10,IF(AND(AA61=Matrica!$A$11,AB61=Matrica!$B$3),Matrica!$B$11,IF(AND(AA61=Matrica!$A$11,AB61=Matrica!$E$3),Matrica!$E$11,IF(AND(AA61=Matrica!$A$11,AB61=Matrica!$H$3),Matrica!$H$11,IF(AND(AA61=Matrica!$A$12,AB61=Matrica!$B$3),Matrica!$B$12,IF(AND(AA61=Matrica!$A$12,AB61=Matrica!$E$3),Matrica!$E$12,IF(AND(AA61=Matrica!$A$12,AB61=Matrica!$H$3),Matrica!$H$12,IF(AND(AA61=Matrica!$A$13,AB61=Matrica!$B$3),Matrica!$B$13,IF(AND(AA61=Matrica!$A$13,AB61=Matrica!$E$3),Matrica!$E$13,IF(AND(AA61=Matrica!$A$13,AB61=Matrica!$H$3),Matrica!$H$13,IF(AND(AA61=Matrica!$A$14,AB61=Matrica!$B$3),Matrica!$B$14,IF(AND(AA61=Matrica!$A$14,AB61=Matrica!$E$3),Matrica!$E$14,IF(AND(AA61=Matrica!$A$14,AB61=Matrica!$H$3),Matrica!$H$14,IF(AND(AA61=Matrica!$A$15,AB61=Matrica!$B$3),Matrica!$B$15,IF(AND(AA61=Matrica!$A$15,AB61=Matrica!$E$3),Matrica!$E$15,IF(AND(AA61=Matrica!$A$15,AB61=Matrica!$H$3),Matrica!$H$15,IF(AND(AA61=Matrica!$A$16,AB61=Matrica!$B$3),Matrica!$B$16,IF(AND(AA61=Matrica!$A$16,AB61=Matrica!$E$3),Matrica!$E$16,IF(AND(AA61=Matrica!$A$16,AB61=Matrica!$H$3),Matrica!$H$16,"")))))))))))))))))))))))))))))))))))))))</f>
        <v>3.34</v>
      </c>
      <c r="Z61" s="38">
        <f>IF(AND(AA61=Matrica!$A$4,AB61=Matrica!$B$3),Matrica!$D$4,IF(AND(AA61=Matrica!$A$4,AB61=Matrica!$E$3),Matrica!$G$4,IF(AND(AA61=Matrica!$A$4,AB61=Matrica!$H$3),Matrica!$J$4,IF(AND(AA61=Matrica!$A$5,AB61=Matrica!$B$3),Matrica!$D$5,IF(AND(AA61=Matrica!$A$5,AB61=Matrica!$E$3),Matrica!$G$5,IF(AND(AA61=Matrica!$A$5,AB61=Matrica!$H$3),Matrica!$J$5,IF(AND(AA61=Matrica!$A$6,AB61=Matrica!$B$3),Matrica!$D$6,IF(AND(AA61=Matrica!$A$6,AB61=Matrica!$E$3),Matrica!$G$6,IF(AND(AA61=Matrica!$A$6,AB61=Matrica!$H$3),Matrica!$J$6,IF(AND(AA61=Matrica!$A$7,AB61=Matrica!$B$3),Matrica!$D$7,IF(AND(AA61=Matrica!$A$7,AB61=Matrica!$E$3),Matrica!$G$7,IF(AND(AA61=Matrica!$A$7,AB61=Matrica!$H$3),Matrica!$J$7,IF(AND(AA61=Matrica!$A$8,AB61=Matrica!$B$3),Matrica!$D$8,IF(AND(AA61=Matrica!$A$8,AB61=Matrica!$E$3),Matrica!$G$8,IF(AND(AA61=Matrica!$A$8,AB61=Matrica!$H$3),Matrica!$J$8,IF(AND(AA61=Matrica!$A$9,AB61=Matrica!$B$3),Matrica!$D$9,IF(AND(AA61=Matrica!$A$9,AB61=Matrica!$E$3),Matrica!$G$9,IF(AND(AA61=Matrica!$A$9,AB61=Matrica!$H$3),Matrica!$J$9,IF(AND(AA61=Matrica!$A$10,AB61=Matrica!$B$3),Matrica!$D$10,IF(AND(AA61=Matrica!$A$10,AB61=Matrica!$E$3),Matrica!$G$10,IF(AND(AA61=Matrica!$A$10,AB61=Matrica!$H$3),Matrica!$J$10,IF(AND(AA61=Matrica!$A$11,AB61=Matrica!$B$3),Matrica!$D$11,IF(AND(AA61=Matrica!$A$11,AB61=Matrica!$E$3),Matrica!$G$11,IF(AND(AA61=Matrica!$A$11,AB61=Matrica!$H$3),Matrica!$J$11,IF(AND(AA61=Matrica!$A$12,AB61=Matrica!$B$3),Matrica!$D$12,IF(AND(AA61=Matrica!$A$12,AB61=Matrica!$E$3),Matrica!$G$12,IF(AND(AA61=Matrica!$A$12,AB61=Matrica!$H$3),Matrica!$J$12,IF(AND(AA61=Matrica!$A$13,AB61=Matrica!$B$3),Matrica!$D$13,IF(AND(AA61=Matrica!$A$13,AB61=Matrica!$E$3),Matrica!$G$13,IF(AND(AA61=Matrica!$A$13,AB61=Matrica!$H$3),Matrica!$J$13,IF(AND(AA61=Matrica!$A$14,AB61=Matrica!$B$3),Matrica!$D$14,IF(AND(AA61=Matrica!$A$14,AB61=Matrica!$E$3),Matrica!$G$14,IF(AND(AA61=Matrica!$A$14,AB61=Matrica!$H$3),Matrica!$J$14,IF(AND(AA61=Matrica!$A$15,AB61=Matrica!$B$3),Matrica!$D$15,IF(AND(AA61=Matrica!$A$15,AB61=Matrica!$E$3),Matrica!$G$15,IF(AND(AA61=Matrica!$A$15,AB61=Matrica!$H$3),Matrica!$J$15,IF(AND(AA61=Matrica!$A$16,AB61=Matrica!$B$3),Matrica!$D$16,IF(AND(AA61=Matrica!$A$16,AB61=Matrica!$E$3),Matrica!$G$16,IF(AND(AA61=Matrica!$A$16,AB61=Matrica!$H$3),Matrica!$J$16,"")))))))))))))))))))))))))))))))))))))))</f>
        <v>3.45</v>
      </c>
      <c r="AA61" s="45" t="s">
        <v>10</v>
      </c>
      <c r="AB61" s="45">
        <v>3</v>
      </c>
      <c r="AC61" s="50">
        <v>3.34</v>
      </c>
      <c r="AD61" s="37" t="str">
        <f t="shared" si="12"/>
        <v>RAST</v>
      </c>
      <c r="AE61" s="37">
        <f t="shared" si="10"/>
        <v>11.705685618729083</v>
      </c>
      <c r="AF61" s="37">
        <f t="shared" si="11"/>
        <v>1.5197568389057697E-2</v>
      </c>
      <c r="AG61" s="47">
        <v>19.420000000000002</v>
      </c>
      <c r="AH61" s="53">
        <f>AC60/((P60-P61)/P61+1)</f>
        <v>3.4021247113163975</v>
      </c>
    </row>
    <row r="62" spans="3:34" ht="30" customHeight="1" x14ac:dyDescent="0.25">
      <c r="C62" s="52" t="s">
        <v>204</v>
      </c>
      <c r="D62" s="43" t="s">
        <v>76</v>
      </c>
      <c r="E62" s="39" t="s">
        <v>12</v>
      </c>
      <c r="F62" s="43" t="s">
        <v>137</v>
      </c>
      <c r="G62" s="38"/>
      <c r="H62" s="38"/>
      <c r="I62" s="38">
        <v>0.1</v>
      </c>
      <c r="J62" s="38">
        <v>13.65</v>
      </c>
      <c r="K62" s="38">
        <v>13.65</v>
      </c>
      <c r="L62" s="42">
        <f t="shared" si="13"/>
        <v>13.65</v>
      </c>
      <c r="M62" s="42">
        <f t="shared" si="14"/>
        <v>15.015000000000001</v>
      </c>
      <c r="N62" s="41">
        <v>2871.8</v>
      </c>
      <c r="O62" s="41">
        <f t="shared" si="15"/>
        <v>39200.070000000007</v>
      </c>
      <c r="P62" s="41">
        <f t="shared" si="16"/>
        <v>43120.077000000005</v>
      </c>
      <c r="Q62" s="41">
        <f t="shared" si="17"/>
        <v>13.913809075904664</v>
      </c>
      <c r="R62" s="41">
        <f t="shared" si="18"/>
        <v>15.305189983495131</v>
      </c>
      <c r="S62" s="41">
        <v>2.74</v>
      </c>
      <c r="T62" s="38" t="s">
        <v>11</v>
      </c>
      <c r="U62" s="38" t="s">
        <v>291</v>
      </c>
      <c r="V62" s="41">
        <v>3.02</v>
      </c>
      <c r="W62" s="38" t="s">
        <v>10</v>
      </c>
      <c r="X62" s="38" t="s">
        <v>292</v>
      </c>
      <c r="Y62" s="38">
        <f>IF(AND(AA62=Matrica!$A$4,AB62=Matrica!$B$3),Matrica!$B$4,IF(AND(AA62=Matrica!$A$4,AB62=Matrica!$E$3),Matrica!$E$4,IF(AND(AA62=Matrica!$A$4,AB62=Matrica!$H$3),Matrica!$H$4,IF(AND(AA62=Matrica!$A$5,AB62=Matrica!$B$3),Matrica!$B$5,IF(AND(AA62=Matrica!$A$5,AB62=Matrica!$E$3),Matrica!$E$5,IF(AND(AA62=Matrica!$A$5,AB62=Matrica!$H$3),Matrica!$H$5,IF(AND(AA62=Matrica!$A$6,AB62=Matrica!$B$3),Matrica!$B$6,IF(AND(AA62=Matrica!$A$6,AB62=Matrica!$E$3),Matrica!$E$6,IF(AND(AA62=Matrica!$A$6,AB62=Matrica!$H$3),Matrica!$H$6,IF(AND(AA62=Matrica!$A$7,AB62=Matrica!$B$3),Matrica!$B$7,IF(AND(AA62=Matrica!$A$7,AB62=Matrica!$E$3),Matrica!$E$7,IF(AND(AA62=Matrica!$A$7,AB62=Matrica!$H$3),Matrica!$H$7,IF(AND(AA62=Matrica!$A$8,AB62=Matrica!$B$3),Matrica!$B$8,IF(AND(AA62=Matrica!$A$8,AB62=Matrica!$E$3),Matrica!$E$8,IF(AND(AA62=Matrica!$A$8,AB62=Matrica!$H$3),Matrica!$H$8,IF(AND(AA62=Matrica!$A$9,AB62=Matrica!$B$3),Matrica!$B$9,IF(AND(AA62=Matrica!$A$9,AB62=Matrica!$E$3),Matrica!$E$9,IF(AND(AA62=Matrica!$A$9,AB62=Matrica!$H$3),Matrica!$H$9,IF(AND(AA62=Matrica!$A$10,AB62=Matrica!$B$3),Matrica!$B$10,IF(AND(AA62=Matrica!$A$10,AB62=Matrica!$E$3),Matrica!$E$10,IF(AND(AA62=Matrica!$A$10,AB62=Matrica!$H$3),Matrica!$H$10,IF(AND(AA62=Matrica!$A$11,AB62=Matrica!$B$3),Matrica!$B$11,IF(AND(AA62=Matrica!$A$11,AB62=Matrica!$E$3),Matrica!$E$11,IF(AND(AA62=Matrica!$A$11,AB62=Matrica!$H$3),Matrica!$H$11,IF(AND(AA62=Matrica!$A$12,AB62=Matrica!$B$3),Matrica!$B$12,IF(AND(AA62=Matrica!$A$12,AB62=Matrica!$E$3),Matrica!$E$12,IF(AND(AA62=Matrica!$A$12,AB62=Matrica!$H$3),Matrica!$H$12,IF(AND(AA62=Matrica!$A$13,AB62=Matrica!$B$3),Matrica!$B$13,IF(AND(AA62=Matrica!$A$13,AB62=Matrica!$E$3),Matrica!$E$13,IF(AND(AA62=Matrica!$A$13,AB62=Matrica!$H$3),Matrica!$H$13,IF(AND(AA62=Matrica!$A$14,AB62=Matrica!$B$3),Matrica!$B$14,IF(AND(AA62=Matrica!$A$14,AB62=Matrica!$E$3),Matrica!$E$14,IF(AND(AA62=Matrica!$A$14,AB62=Matrica!$H$3),Matrica!$H$14,IF(AND(AA62=Matrica!$A$15,AB62=Matrica!$B$3),Matrica!$B$15,IF(AND(AA62=Matrica!$A$15,AB62=Matrica!$E$3),Matrica!$E$15,IF(AND(AA62=Matrica!$A$15,AB62=Matrica!$H$3),Matrica!$H$15,IF(AND(AA62=Matrica!$A$16,AB62=Matrica!$B$3),Matrica!$B$16,IF(AND(AA62=Matrica!$A$16,AB62=Matrica!$E$3),Matrica!$E$16,IF(AND(AA62=Matrica!$A$16,AB62=Matrica!$H$3),Matrica!$H$16,"")))))))))))))))))))))))))))))))))))))))</f>
        <v>2.76</v>
      </c>
      <c r="Z62" s="38">
        <f>IF(AND(AA62=Matrica!$A$4,AB62=Matrica!$B$3),Matrica!$D$4,IF(AND(AA62=Matrica!$A$4,AB62=Matrica!$E$3),Matrica!$G$4,IF(AND(AA62=Matrica!$A$4,AB62=Matrica!$H$3),Matrica!$J$4,IF(AND(AA62=Matrica!$A$5,AB62=Matrica!$B$3),Matrica!$D$5,IF(AND(AA62=Matrica!$A$5,AB62=Matrica!$E$3),Matrica!$G$5,IF(AND(AA62=Matrica!$A$5,AB62=Matrica!$H$3),Matrica!$J$5,IF(AND(AA62=Matrica!$A$6,AB62=Matrica!$B$3),Matrica!$D$6,IF(AND(AA62=Matrica!$A$6,AB62=Matrica!$E$3),Matrica!$G$6,IF(AND(AA62=Matrica!$A$6,AB62=Matrica!$H$3),Matrica!$J$6,IF(AND(AA62=Matrica!$A$7,AB62=Matrica!$B$3),Matrica!$D$7,IF(AND(AA62=Matrica!$A$7,AB62=Matrica!$E$3),Matrica!$G$7,IF(AND(AA62=Matrica!$A$7,AB62=Matrica!$H$3),Matrica!$J$7,IF(AND(AA62=Matrica!$A$8,AB62=Matrica!$B$3),Matrica!$D$8,IF(AND(AA62=Matrica!$A$8,AB62=Matrica!$E$3),Matrica!$G$8,IF(AND(AA62=Matrica!$A$8,AB62=Matrica!$H$3),Matrica!$J$8,IF(AND(AA62=Matrica!$A$9,AB62=Matrica!$B$3),Matrica!$D$9,IF(AND(AA62=Matrica!$A$9,AB62=Matrica!$E$3),Matrica!$G$9,IF(AND(AA62=Matrica!$A$9,AB62=Matrica!$H$3),Matrica!$J$9,IF(AND(AA62=Matrica!$A$10,AB62=Matrica!$B$3),Matrica!$D$10,IF(AND(AA62=Matrica!$A$10,AB62=Matrica!$E$3),Matrica!$G$10,IF(AND(AA62=Matrica!$A$10,AB62=Matrica!$H$3),Matrica!$J$10,IF(AND(AA62=Matrica!$A$11,AB62=Matrica!$B$3),Matrica!$D$11,IF(AND(AA62=Matrica!$A$11,AB62=Matrica!$E$3),Matrica!$G$11,IF(AND(AA62=Matrica!$A$11,AB62=Matrica!$H$3),Matrica!$J$11,IF(AND(AA62=Matrica!$A$12,AB62=Matrica!$B$3),Matrica!$D$12,IF(AND(AA62=Matrica!$A$12,AB62=Matrica!$E$3),Matrica!$G$12,IF(AND(AA62=Matrica!$A$12,AB62=Matrica!$H$3),Matrica!$J$12,IF(AND(AA62=Matrica!$A$13,AB62=Matrica!$B$3),Matrica!$D$13,IF(AND(AA62=Matrica!$A$13,AB62=Matrica!$E$3),Matrica!$G$13,IF(AND(AA62=Matrica!$A$13,AB62=Matrica!$H$3),Matrica!$J$13,IF(AND(AA62=Matrica!$A$14,AB62=Matrica!$B$3),Matrica!$D$14,IF(AND(AA62=Matrica!$A$14,AB62=Matrica!$E$3),Matrica!$G$14,IF(AND(AA62=Matrica!$A$14,AB62=Matrica!$H$3),Matrica!$J$14,IF(AND(AA62=Matrica!$A$15,AB62=Matrica!$B$3),Matrica!$D$15,IF(AND(AA62=Matrica!$A$15,AB62=Matrica!$E$3),Matrica!$G$15,IF(AND(AA62=Matrica!$A$15,AB62=Matrica!$H$3),Matrica!$J$15,IF(AND(AA62=Matrica!$A$16,AB62=Matrica!$B$3),Matrica!$D$16,IF(AND(AA62=Matrica!$A$16,AB62=Matrica!$E$3),Matrica!$G$16,IF(AND(AA62=Matrica!$A$16,AB62=Matrica!$H$3),Matrica!$J$16,"")))))))))))))))))))))))))))))))))))))))</f>
        <v>2.84</v>
      </c>
      <c r="AA62" s="45" t="s">
        <v>11</v>
      </c>
      <c r="AB62" s="45">
        <v>3</v>
      </c>
      <c r="AC62" s="50">
        <v>2.78</v>
      </c>
      <c r="AD62" s="37" t="str">
        <f t="shared" si="12"/>
        <v>ISTI</v>
      </c>
      <c r="AE62" s="37">
        <f t="shared" si="10"/>
        <v>1.4598540145985253</v>
      </c>
      <c r="AF62" s="37">
        <f t="shared" si="11"/>
        <v>-7.9470198675496762E-2</v>
      </c>
      <c r="AG62" s="47">
        <v>49.07</v>
      </c>
      <c r="AH62" s="53">
        <f>AC61/((P61-P62)/P62+1)</f>
        <v>3.0639112903225802</v>
      </c>
    </row>
    <row r="63" spans="3:34" ht="30" customHeight="1" x14ac:dyDescent="0.25">
      <c r="C63" s="52" t="s">
        <v>205</v>
      </c>
      <c r="D63" s="43" t="s">
        <v>76</v>
      </c>
      <c r="E63" s="39" t="s">
        <v>13</v>
      </c>
      <c r="F63" s="43" t="s">
        <v>137</v>
      </c>
      <c r="G63" s="38"/>
      <c r="H63" s="38"/>
      <c r="I63" s="38">
        <v>0.1</v>
      </c>
      <c r="J63" s="38">
        <v>13.43</v>
      </c>
      <c r="K63" s="38">
        <v>13.42</v>
      </c>
      <c r="L63" s="42">
        <f t="shared" si="13"/>
        <v>13.43</v>
      </c>
      <c r="M63" s="42">
        <f t="shared" si="14"/>
        <v>14.762</v>
      </c>
      <c r="N63" s="41">
        <v>2871.8</v>
      </c>
      <c r="O63" s="41">
        <f t="shared" si="15"/>
        <v>38568.274000000005</v>
      </c>
      <c r="P63" s="41">
        <f t="shared" si="16"/>
        <v>42393.511600000005</v>
      </c>
      <c r="Q63" s="41">
        <f t="shared" si="17"/>
        <v>13.689557208014627</v>
      </c>
      <c r="R63" s="41">
        <f t="shared" si="18"/>
        <v>15.047300335421587</v>
      </c>
      <c r="S63" s="41">
        <v>2.7</v>
      </c>
      <c r="T63" s="38" t="s">
        <v>11</v>
      </c>
      <c r="U63" s="38" t="s">
        <v>291</v>
      </c>
      <c r="V63" s="41">
        <v>2.97</v>
      </c>
      <c r="W63" s="38" t="s">
        <v>10</v>
      </c>
      <c r="X63" s="38" t="s">
        <v>292</v>
      </c>
      <c r="Y63" s="38">
        <f>IF(AND(AA63=Matrica!$A$4,AB63=Matrica!$B$3),Matrica!$B$4,IF(AND(AA63=Matrica!$A$4,AB63=Matrica!$E$3),Matrica!$E$4,IF(AND(AA63=Matrica!$A$4,AB63=Matrica!$H$3),Matrica!$H$4,IF(AND(AA63=Matrica!$A$5,AB63=Matrica!$B$3),Matrica!$B$5,IF(AND(AA63=Matrica!$A$5,AB63=Matrica!$E$3),Matrica!$E$5,IF(AND(AA63=Matrica!$A$5,AB63=Matrica!$H$3),Matrica!$H$5,IF(AND(AA63=Matrica!$A$6,AB63=Matrica!$B$3),Matrica!$B$6,IF(AND(AA63=Matrica!$A$6,AB63=Matrica!$E$3),Matrica!$E$6,IF(AND(AA63=Matrica!$A$6,AB63=Matrica!$H$3),Matrica!$H$6,IF(AND(AA63=Matrica!$A$7,AB63=Matrica!$B$3),Matrica!$B$7,IF(AND(AA63=Matrica!$A$7,AB63=Matrica!$E$3),Matrica!$E$7,IF(AND(AA63=Matrica!$A$7,AB63=Matrica!$H$3),Matrica!$H$7,IF(AND(AA63=Matrica!$A$8,AB63=Matrica!$B$3),Matrica!$B$8,IF(AND(AA63=Matrica!$A$8,AB63=Matrica!$E$3),Matrica!$E$8,IF(AND(AA63=Matrica!$A$8,AB63=Matrica!$H$3),Matrica!$H$8,IF(AND(AA63=Matrica!$A$9,AB63=Matrica!$B$3),Matrica!$B$9,IF(AND(AA63=Matrica!$A$9,AB63=Matrica!$E$3),Matrica!$E$9,IF(AND(AA63=Matrica!$A$9,AB63=Matrica!$H$3),Matrica!$H$9,IF(AND(AA63=Matrica!$A$10,AB63=Matrica!$B$3),Matrica!$B$10,IF(AND(AA63=Matrica!$A$10,AB63=Matrica!$E$3),Matrica!$E$10,IF(AND(AA63=Matrica!$A$10,AB63=Matrica!$H$3),Matrica!$H$10,IF(AND(AA63=Matrica!$A$11,AB63=Matrica!$B$3),Matrica!$B$11,IF(AND(AA63=Matrica!$A$11,AB63=Matrica!$E$3),Matrica!$E$11,IF(AND(AA63=Matrica!$A$11,AB63=Matrica!$H$3),Matrica!$H$11,IF(AND(AA63=Matrica!$A$12,AB63=Matrica!$B$3),Matrica!$B$12,IF(AND(AA63=Matrica!$A$12,AB63=Matrica!$E$3),Matrica!$E$12,IF(AND(AA63=Matrica!$A$12,AB63=Matrica!$H$3),Matrica!$H$12,IF(AND(AA63=Matrica!$A$13,AB63=Matrica!$B$3),Matrica!$B$13,IF(AND(AA63=Matrica!$A$13,AB63=Matrica!$E$3),Matrica!$E$13,IF(AND(AA63=Matrica!$A$13,AB63=Matrica!$H$3),Matrica!$H$13,IF(AND(AA63=Matrica!$A$14,AB63=Matrica!$B$3),Matrica!$B$14,IF(AND(AA63=Matrica!$A$14,AB63=Matrica!$E$3),Matrica!$E$14,IF(AND(AA63=Matrica!$A$14,AB63=Matrica!$H$3),Matrica!$H$14,IF(AND(AA63=Matrica!$A$15,AB63=Matrica!$B$3),Matrica!$B$15,IF(AND(AA63=Matrica!$A$15,AB63=Matrica!$E$3),Matrica!$E$15,IF(AND(AA63=Matrica!$A$15,AB63=Matrica!$H$3),Matrica!$H$15,IF(AND(AA63=Matrica!$A$16,AB63=Matrica!$B$3),Matrica!$B$16,IF(AND(AA63=Matrica!$A$16,AB63=Matrica!$E$3),Matrica!$E$16,IF(AND(AA63=Matrica!$A$16,AB63=Matrica!$H$3),Matrica!$H$16,"")))))))))))))))))))))))))))))))))))))))</f>
        <v>2.4300000000000002</v>
      </c>
      <c r="Z63" s="38">
        <f>IF(AND(AA63=Matrica!$A$4,AB63=Matrica!$B$3),Matrica!$D$4,IF(AND(AA63=Matrica!$A$4,AB63=Matrica!$E$3),Matrica!$G$4,IF(AND(AA63=Matrica!$A$4,AB63=Matrica!$H$3),Matrica!$J$4,IF(AND(AA63=Matrica!$A$5,AB63=Matrica!$B$3),Matrica!$D$5,IF(AND(AA63=Matrica!$A$5,AB63=Matrica!$E$3),Matrica!$G$5,IF(AND(AA63=Matrica!$A$5,AB63=Matrica!$H$3),Matrica!$J$5,IF(AND(AA63=Matrica!$A$6,AB63=Matrica!$B$3),Matrica!$D$6,IF(AND(AA63=Matrica!$A$6,AB63=Matrica!$E$3),Matrica!$G$6,IF(AND(AA63=Matrica!$A$6,AB63=Matrica!$H$3),Matrica!$J$6,IF(AND(AA63=Matrica!$A$7,AB63=Matrica!$B$3),Matrica!$D$7,IF(AND(AA63=Matrica!$A$7,AB63=Matrica!$E$3),Matrica!$G$7,IF(AND(AA63=Matrica!$A$7,AB63=Matrica!$H$3),Matrica!$J$7,IF(AND(AA63=Matrica!$A$8,AB63=Matrica!$B$3),Matrica!$D$8,IF(AND(AA63=Matrica!$A$8,AB63=Matrica!$E$3),Matrica!$G$8,IF(AND(AA63=Matrica!$A$8,AB63=Matrica!$H$3),Matrica!$J$8,IF(AND(AA63=Matrica!$A$9,AB63=Matrica!$B$3),Matrica!$D$9,IF(AND(AA63=Matrica!$A$9,AB63=Matrica!$E$3),Matrica!$G$9,IF(AND(AA63=Matrica!$A$9,AB63=Matrica!$H$3),Matrica!$J$9,IF(AND(AA63=Matrica!$A$10,AB63=Matrica!$B$3),Matrica!$D$10,IF(AND(AA63=Matrica!$A$10,AB63=Matrica!$E$3),Matrica!$G$10,IF(AND(AA63=Matrica!$A$10,AB63=Matrica!$H$3),Matrica!$J$10,IF(AND(AA63=Matrica!$A$11,AB63=Matrica!$B$3),Matrica!$D$11,IF(AND(AA63=Matrica!$A$11,AB63=Matrica!$E$3),Matrica!$G$11,IF(AND(AA63=Matrica!$A$11,AB63=Matrica!$H$3),Matrica!$J$11,IF(AND(AA63=Matrica!$A$12,AB63=Matrica!$B$3),Matrica!$D$12,IF(AND(AA63=Matrica!$A$12,AB63=Matrica!$E$3),Matrica!$G$12,IF(AND(AA63=Matrica!$A$12,AB63=Matrica!$H$3),Matrica!$J$12,IF(AND(AA63=Matrica!$A$13,AB63=Matrica!$B$3),Matrica!$D$13,IF(AND(AA63=Matrica!$A$13,AB63=Matrica!$E$3),Matrica!$G$13,IF(AND(AA63=Matrica!$A$13,AB63=Matrica!$H$3),Matrica!$J$13,IF(AND(AA63=Matrica!$A$14,AB63=Matrica!$B$3),Matrica!$D$14,IF(AND(AA63=Matrica!$A$14,AB63=Matrica!$E$3),Matrica!$G$14,IF(AND(AA63=Matrica!$A$14,AB63=Matrica!$H$3),Matrica!$J$14,IF(AND(AA63=Matrica!$A$15,AB63=Matrica!$B$3),Matrica!$D$15,IF(AND(AA63=Matrica!$A$15,AB63=Matrica!$E$3),Matrica!$G$15,IF(AND(AA63=Matrica!$A$15,AB63=Matrica!$H$3),Matrica!$J$15,IF(AND(AA63=Matrica!$A$16,AB63=Matrica!$B$3),Matrica!$D$16,IF(AND(AA63=Matrica!$A$16,AB63=Matrica!$E$3),Matrica!$G$16,IF(AND(AA63=Matrica!$A$16,AB63=Matrica!$H$3),Matrica!$J$16,"")))))))))))))))))))))))))))))))))))))))</f>
        <v>2.58</v>
      </c>
      <c r="AA63" s="45" t="s">
        <v>11</v>
      </c>
      <c r="AB63" s="45">
        <v>1</v>
      </c>
      <c r="AC63" s="50">
        <v>2.78</v>
      </c>
      <c r="AD63" s="37" t="str">
        <f t="shared" si="12"/>
        <v>PAD</v>
      </c>
      <c r="AE63" s="37">
        <f t="shared" si="10"/>
        <v>2.962962962962949</v>
      </c>
      <c r="AF63" s="37">
        <f t="shared" si="11"/>
        <v>-6.3973063973064098E-2</v>
      </c>
      <c r="AG63" s="47">
        <v>14.77</v>
      </c>
      <c r="AH63" s="53">
        <f>AC62/((P62-P63)/P63+1)</f>
        <v>2.7331575091575093</v>
      </c>
    </row>
    <row r="64" spans="3:34" ht="45" customHeight="1" x14ac:dyDescent="0.25">
      <c r="C64" s="52" t="s">
        <v>206</v>
      </c>
      <c r="D64" s="43" t="s">
        <v>67</v>
      </c>
      <c r="E64" s="39" t="s">
        <v>10</v>
      </c>
      <c r="F64" s="43" t="s">
        <v>137</v>
      </c>
      <c r="G64" s="38"/>
      <c r="H64" s="38"/>
      <c r="I64" s="38"/>
      <c r="J64" s="38">
        <v>17.32</v>
      </c>
      <c r="K64" s="38">
        <v>17.32</v>
      </c>
      <c r="L64" s="42">
        <f t="shared" si="13"/>
        <v>17.32</v>
      </c>
      <c r="M64" s="42">
        <f t="shared" si="14"/>
        <v>17.32</v>
      </c>
      <c r="N64" s="41">
        <v>2871.8</v>
      </c>
      <c r="O64" s="41">
        <f t="shared" si="15"/>
        <v>49739.576000000001</v>
      </c>
      <c r="P64" s="41">
        <f t="shared" si="16"/>
        <v>49739.576000000001</v>
      </c>
      <c r="Q64" s="41">
        <f t="shared" si="17"/>
        <v>17.654737962979397</v>
      </c>
      <c r="R64" s="41">
        <f t="shared" si="18"/>
        <v>17.654737962979397</v>
      </c>
      <c r="S64" s="41">
        <v>3.48</v>
      </c>
      <c r="T64" s="38" t="s">
        <v>9</v>
      </c>
      <c r="U64" s="38" t="s">
        <v>292</v>
      </c>
      <c r="V64" s="41">
        <v>3.48</v>
      </c>
      <c r="W64" s="38" t="s">
        <v>9</v>
      </c>
      <c r="X64" s="38" t="s">
        <v>292</v>
      </c>
      <c r="Y64" s="38">
        <f>IF(AND(AA64=Matrica!$A$4,AB64=Matrica!$B$3),Matrica!$B$4,IF(AND(AA64=Matrica!$A$4,AB64=Matrica!$E$3),Matrica!$E$4,IF(AND(AA64=Matrica!$A$4,AB64=Matrica!$H$3),Matrica!$H$4,IF(AND(AA64=Matrica!$A$5,AB64=Matrica!$B$3),Matrica!$B$5,IF(AND(AA64=Matrica!$A$5,AB64=Matrica!$E$3),Matrica!$E$5,IF(AND(AA64=Matrica!$A$5,AB64=Matrica!$H$3),Matrica!$H$5,IF(AND(AA64=Matrica!$A$6,AB64=Matrica!$B$3),Matrica!$B$6,IF(AND(AA64=Matrica!$A$6,AB64=Matrica!$E$3),Matrica!$E$6,IF(AND(AA64=Matrica!$A$6,AB64=Matrica!$H$3),Matrica!$H$6,IF(AND(AA64=Matrica!$A$7,AB64=Matrica!$B$3),Matrica!$B$7,IF(AND(AA64=Matrica!$A$7,AB64=Matrica!$E$3),Matrica!$E$7,IF(AND(AA64=Matrica!$A$7,AB64=Matrica!$H$3),Matrica!$H$7,IF(AND(AA64=Matrica!$A$8,AB64=Matrica!$B$3),Matrica!$B$8,IF(AND(AA64=Matrica!$A$8,AB64=Matrica!$E$3),Matrica!$E$8,IF(AND(AA64=Matrica!$A$8,AB64=Matrica!$H$3),Matrica!$H$8,IF(AND(AA64=Matrica!$A$9,AB64=Matrica!$B$3),Matrica!$B$9,IF(AND(AA64=Matrica!$A$9,AB64=Matrica!$E$3),Matrica!$E$9,IF(AND(AA64=Matrica!$A$9,AB64=Matrica!$H$3),Matrica!$H$9,IF(AND(AA64=Matrica!$A$10,AB64=Matrica!$B$3),Matrica!$B$10,IF(AND(AA64=Matrica!$A$10,AB64=Matrica!$E$3),Matrica!$E$10,IF(AND(AA64=Matrica!$A$10,AB64=Matrica!$H$3),Matrica!$H$10,IF(AND(AA64=Matrica!$A$11,AB64=Matrica!$B$3),Matrica!$B$11,IF(AND(AA64=Matrica!$A$11,AB64=Matrica!$E$3),Matrica!$E$11,IF(AND(AA64=Matrica!$A$11,AB64=Matrica!$H$3),Matrica!$H$11,IF(AND(AA64=Matrica!$A$12,AB64=Matrica!$B$3),Matrica!$B$12,IF(AND(AA64=Matrica!$A$12,AB64=Matrica!$E$3),Matrica!$E$12,IF(AND(AA64=Matrica!$A$12,AB64=Matrica!$H$3),Matrica!$H$12,IF(AND(AA64=Matrica!$A$13,AB64=Matrica!$B$3),Matrica!$B$13,IF(AND(AA64=Matrica!$A$13,AB64=Matrica!$E$3),Matrica!$E$13,IF(AND(AA64=Matrica!$A$13,AB64=Matrica!$H$3),Matrica!$H$13,IF(AND(AA64=Matrica!$A$14,AB64=Matrica!$B$3),Matrica!$B$14,IF(AND(AA64=Matrica!$A$14,AB64=Matrica!$E$3),Matrica!$E$14,IF(AND(AA64=Matrica!$A$14,AB64=Matrica!$H$3),Matrica!$H$14,IF(AND(AA64=Matrica!$A$15,AB64=Matrica!$B$3),Matrica!$B$15,IF(AND(AA64=Matrica!$A$15,AB64=Matrica!$E$3),Matrica!$E$15,IF(AND(AA64=Matrica!$A$15,AB64=Matrica!$H$3),Matrica!$H$15,IF(AND(AA64=Matrica!$A$16,AB64=Matrica!$B$3),Matrica!$B$16,IF(AND(AA64=Matrica!$A$16,AB64=Matrica!$E$3),Matrica!$E$16,IF(AND(AA64=Matrica!$A$16,AB64=Matrica!$H$3),Matrica!$H$16,"")))))))))))))))))))))))))))))))))))))))</f>
        <v>3.84</v>
      </c>
      <c r="Z64" s="38">
        <f>IF(AND(AA64=Matrica!$A$4,AB64=Matrica!$B$3),Matrica!$D$4,IF(AND(AA64=Matrica!$A$4,AB64=Matrica!$E$3),Matrica!$G$4,IF(AND(AA64=Matrica!$A$4,AB64=Matrica!$H$3),Matrica!$J$4,IF(AND(AA64=Matrica!$A$5,AB64=Matrica!$B$3),Matrica!$D$5,IF(AND(AA64=Matrica!$A$5,AB64=Matrica!$E$3),Matrica!$G$5,IF(AND(AA64=Matrica!$A$5,AB64=Matrica!$H$3),Matrica!$J$5,IF(AND(AA64=Matrica!$A$6,AB64=Matrica!$B$3),Matrica!$D$6,IF(AND(AA64=Matrica!$A$6,AB64=Matrica!$E$3),Matrica!$G$6,IF(AND(AA64=Matrica!$A$6,AB64=Matrica!$H$3),Matrica!$J$6,IF(AND(AA64=Matrica!$A$7,AB64=Matrica!$B$3),Matrica!$D$7,IF(AND(AA64=Matrica!$A$7,AB64=Matrica!$E$3),Matrica!$G$7,IF(AND(AA64=Matrica!$A$7,AB64=Matrica!$H$3),Matrica!$J$7,IF(AND(AA64=Matrica!$A$8,AB64=Matrica!$B$3),Matrica!$D$8,IF(AND(AA64=Matrica!$A$8,AB64=Matrica!$E$3),Matrica!$G$8,IF(AND(AA64=Matrica!$A$8,AB64=Matrica!$H$3),Matrica!$J$8,IF(AND(AA64=Matrica!$A$9,AB64=Matrica!$B$3),Matrica!$D$9,IF(AND(AA64=Matrica!$A$9,AB64=Matrica!$E$3),Matrica!$G$9,IF(AND(AA64=Matrica!$A$9,AB64=Matrica!$H$3),Matrica!$J$9,IF(AND(AA64=Matrica!$A$10,AB64=Matrica!$B$3),Matrica!$D$10,IF(AND(AA64=Matrica!$A$10,AB64=Matrica!$E$3),Matrica!$G$10,IF(AND(AA64=Matrica!$A$10,AB64=Matrica!$H$3),Matrica!$J$10,IF(AND(AA64=Matrica!$A$11,AB64=Matrica!$B$3),Matrica!$D$11,IF(AND(AA64=Matrica!$A$11,AB64=Matrica!$E$3),Matrica!$G$11,IF(AND(AA64=Matrica!$A$11,AB64=Matrica!$H$3),Matrica!$J$11,IF(AND(AA64=Matrica!$A$12,AB64=Matrica!$B$3),Matrica!$D$12,IF(AND(AA64=Matrica!$A$12,AB64=Matrica!$E$3),Matrica!$G$12,IF(AND(AA64=Matrica!$A$12,AB64=Matrica!$H$3),Matrica!$J$12,IF(AND(AA64=Matrica!$A$13,AB64=Matrica!$B$3),Matrica!$D$13,IF(AND(AA64=Matrica!$A$13,AB64=Matrica!$E$3),Matrica!$G$13,IF(AND(AA64=Matrica!$A$13,AB64=Matrica!$H$3),Matrica!$J$13,IF(AND(AA64=Matrica!$A$14,AB64=Matrica!$B$3),Matrica!$D$14,IF(AND(AA64=Matrica!$A$14,AB64=Matrica!$E$3),Matrica!$G$14,IF(AND(AA64=Matrica!$A$14,AB64=Matrica!$H$3),Matrica!$J$14,IF(AND(AA64=Matrica!$A$15,AB64=Matrica!$B$3),Matrica!$D$15,IF(AND(AA64=Matrica!$A$15,AB64=Matrica!$E$3),Matrica!$G$15,IF(AND(AA64=Matrica!$A$15,AB64=Matrica!$H$3),Matrica!$J$15,IF(AND(AA64=Matrica!$A$16,AB64=Matrica!$B$3),Matrica!$D$16,IF(AND(AA64=Matrica!$A$16,AB64=Matrica!$E$3),Matrica!$G$16,IF(AND(AA64=Matrica!$A$16,AB64=Matrica!$H$3),Matrica!$J$16,"")))))))))))))))))))))))))))))))))))))))</f>
        <v>3.96</v>
      </c>
      <c r="AA64" s="45" t="s">
        <v>9</v>
      </c>
      <c r="AB64" s="45">
        <v>3</v>
      </c>
      <c r="AC64" s="50">
        <v>3.9</v>
      </c>
      <c r="AD64" s="37" t="str">
        <f t="shared" si="12"/>
        <v>RAST</v>
      </c>
      <c r="AE64" s="37">
        <f t="shared" si="10"/>
        <v>12.068965517241377</v>
      </c>
      <c r="AF64" s="37">
        <f t="shared" si="11"/>
        <v>0.12068965517241377</v>
      </c>
      <c r="AG64" s="47">
        <v>46</v>
      </c>
    </row>
    <row r="65" spans="3:34" ht="30" customHeight="1" x14ac:dyDescent="0.25">
      <c r="C65" s="51" t="s">
        <v>68</v>
      </c>
      <c r="D65" s="43" t="s">
        <v>69</v>
      </c>
      <c r="E65" s="39" t="s">
        <v>10</v>
      </c>
      <c r="F65" s="43" t="s">
        <v>137</v>
      </c>
      <c r="G65" s="38">
        <v>0.04</v>
      </c>
      <c r="H65" s="38"/>
      <c r="I65" s="38"/>
      <c r="J65" s="38">
        <v>17.32</v>
      </c>
      <c r="K65" s="38">
        <v>17.32</v>
      </c>
      <c r="L65" s="42">
        <f t="shared" si="13"/>
        <v>18.012799999999999</v>
      </c>
      <c r="M65" s="42">
        <f t="shared" si="14"/>
        <v>18.012799999999999</v>
      </c>
      <c r="N65" s="41">
        <v>2871.8</v>
      </c>
      <c r="O65" s="41">
        <f t="shared" si="15"/>
        <v>51729.159039999999</v>
      </c>
      <c r="P65" s="41">
        <f t="shared" si="16"/>
        <v>51729.159039999999</v>
      </c>
      <c r="Q65" s="41">
        <f t="shared" si="17"/>
        <v>18.360927481498571</v>
      </c>
      <c r="R65" s="41">
        <f t="shared" si="18"/>
        <v>18.360927481498571</v>
      </c>
      <c r="S65" s="41">
        <v>3.62</v>
      </c>
      <c r="T65" s="38" t="s">
        <v>9</v>
      </c>
      <c r="U65" s="38" t="s">
        <v>291</v>
      </c>
      <c r="V65" s="41">
        <v>3.62</v>
      </c>
      <c r="W65" s="38" t="s">
        <v>9</v>
      </c>
      <c r="X65" s="38" t="s">
        <v>291</v>
      </c>
      <c r="Y65" s="38">
        <f>IF(AND(AA65=Matrica!$A$4,AB65=Matrica!$B$3),Matrica!$B$4,IF(AND(AA65=Matrica!$A$4,AB65=Matrica!$E$3),Matrica!$E$4,IF(AND(AA65=Matrica!$A$4,AB65=Matrica!$H$3),Matrica!$H$4,IF(AND(AA65=Matrica!$A$5,AB65=Matrica!$B$3),Matrica!$B$5,IF(AND(AA65=Matrica!$A$5,AB65=Matrica!$E$3),Matrica!$E$5,IF(AND(AA65=Matrica!$A$5,AB65=Matrica!$H$3),Matrica!$H$5,IF(AND(AA65=Matrica!$A$6,AB65=Matrica!$B$3),Matrica!$B$6,IF(AND(AA65=Matrica!$A$6,AB65=Matrica!$E$3),Matrica!$E$6,IF(AND(AA65=Matrica!$A$6,AB65=Matrica!$H$3),Matrica!$H$6,IF(AND(AA65=Matrica!$A$7,AB65=Matrica!$B$3),Matrica!$B$7,IF(AND(AA65=Matrica!$A$7,AB65=Matrica!$E$3),Matrica!$E$7,IF(AND(AA65=Matrica!$A$7,AB65=Matrica!$H$3),Matrica!$H$7,IF(AND(AA65=Matrica!$A$8,AB65=Matrica!$B$3),Matrica!$B$8,IF(AND(AA65=Matrica!$A$8,AB65=Matrica!$E$3),Matrica!$E$8,IF(AND(AA65=Matrica!$A$8,AB65=Matrica!$H$3),Matrica!$H$8,IF(AND(AA65=Matrica!$A$9,AB65=Matrica!$B$3),Matrica!$B$9,IF(AND(AA65=Matrica!$A$9,AB65=Matrica!$E$3),Matrica!$E$9,IF(AND(AA65=Matrica!$A$9,AB65=Matrica!$H$3),Matrica!$H$9,IF(AND(AA65=Matrica!$A$10,AB65=Matrica!$B$3),Matrica!$B$10,IF(AND(AA65=Matrica!$A$10,AB65=Matrica!$E$3),Matrica!$E$10,IF(AND(AA65=Matrica!$A$10,AB65=Matrica!$H$3),Matrica!$H$10,IF(AND(AA65=Matrica!$A$11,AB65=Matrica!$B$3),Matrica!$B$11,IF(AND(AA65=Matrica!$A$11,AB65=Matrica!$E$3),Matrica!$E$11,IF(AND(AA65=Matrica!$A$11,AB65=Matrica!$H$3),Matrica!$H$11,IF(AND(AA65=Matrica!$A$12,AB65=Matrica!$B$3),Matrica!$B$12,IF(AND(AA65=Matrica!$A$12,AB65=Matrica!$E$3),Matrica!$E$12,IF(AND(AA65=Matrica!$A$12,AB65=Matrica!$H$3),Matrica!$H$12,IF(AND(AA65=Matrica!$A$13,AB65=Matrica!$B$3),Matrica!$B$13,IF(AND(AA65=Matrica!$A$13,AB65=Matrica!$E$3),Matrica!$E$13,IF(AND(AA65=Matrica!$A$13,AB65=Matrica!$H$3),Matrica!$H$13,IF(AND(AA65=Matrica!$A$14,AB65=Matrica!$B$3),Matrica!$B$14,IF(AND(AA65=Matrica!$A$14,AB65=Matrica!$E$3),Matrica!$E$14,IF(AND(AA65=Matrica!$A$14,AB65=Matrica!$H$3),Matrica!$H$14,IF(AND(AA65=Matrica!$A$15,AB65=Matrica!$B$3),Matrica!$B$15,IF(AND(AA65=Matrica!$A$15,AB65=Matrica!$E$3),Matrica!$E$15,IF(AND(AA65=Matrica!$A$15,AB65=Matrica!$H$3),Matrica!$H$15,IF(AND(AA65=Matrica!$A$16,AB65=Matrica!$B$3),Matrica!$B$16,IF(AND(AA65=Matrica!$A$16,AB65=Matrica!$E$3),Matrica!$E$16,IF(AND(AA65=Matrica!$A$16,AB65=Matrica!$H$3),Matrica!$H$16,"")))))))))))))))))))))))))))))))))))))))</f>
        <v>3.86</v>
      </c>
      <c r="Z65" s="38">
        <f>IF(AND(AA65=Matrica!$A$4,AB65=Matrica!$B$3),Matrica!$D$4,IF(AND(AA65=Matrica!$A$4,AB65=Matrica!$E$3),Matrica!$G$4,IF(AND(AA65=Matrica!$A$4,AB65=Matrica!$H$3),Matrica!$J$4,IF(AND(AA65=Matrica!$A$5,AB65=Matrica!$B$3),Matrica!$D$5,IF(AND(AA65=Matrica!$A$5,AB65=Matrica!$E$3),Matrica!$G$5,IF(AND(AA65=Matrica!$A$5,AB65=Matrica!$H$3),Matrica!$J$5,IF(AND(AA65=Matrica!$A$6,AB65=Matrica!$B$3),Matrica!$D$6,IF(AND(AA65=Matrica!$A$6,AB65=Matrica!$E$3),Matrica!$G$6,IF(AND(AA65=Matrica!$A$6,AB65=Matrica!$H$3),Matrica!$J$6,IF(AND(AA65=Matrica!$A$7,AB65=Matrica!$B$3),Matrica!$D$7,IF(AND(AA65=Matrica!$A$7,AB65=Matrica!$E$3),Matrica!$G$7,IF(AND(AA65=Matrica!$A$7,AB65=Matrica!$H$3),Matrica!$J$7,IF(AND(AA65=Matrica!$A$8,AB65=Matrica!$B$3),Matrica!$D$8,IF(AND(AA65=Matrica!$A$8,AB65=Matrica!$E$3),Matrica!$G$8,IF(AND(AA65=Matrica!$A$8,AB65=Matrica!$H$3),Matrica!$J$8,IF(AND(AA65=Matrica!$A$9,AB65=Matrica!$B$3),Matrica!$D$9,IF(AND(AA65=Matrica!$A$9,AB65=Matrica!$E$3),Matrica!$G$9,IF(AND(AA65=Matrica!$A$9,AB65=Matrica!$H$3),Matrica!$J$9,IF(AND(AA65=Matrica!$A$10,AB65=Matrica!$B$3),Matrica!$D$10,IF(AND(AA65=Matrica!$A$10,AB65=Matrica!$E$3),Matrica!$G$10,IF(AND(AA65=Matrica!$A$10,AB65=Matrica!$H$3),Matrica!$J$10,IF(AND(AA65=Matrica!$A$11,AB65=Matrica!$B$3),Matrica!$D$11,IF(AND(AA65=Matrica!$A$11,AB65=Matrica!$E$3),Matrica!$G$11,IF(AND(AA65=Matrica!$A$11,AB65=Matrica!$H$3),Matrica!$J$11,IF(AND(AA65=Matrica!$A$12,AB65=Matrica!$B$3),Matrica!$D$12,IF(AND(AA65=Matrica!$A$12,AB65=Matrica!$E$3),Matrica!$G$12,IF(AND(AA65=Matrica!$A$12,AB65=Matrica!$H$3),Matrica!$J$12,IF(AND(AA65=Matrica!$A$13,AB65=Matrica!$B$3),Matrica!$D$13,IF(AND(AA65=Matrica!$A$13,AB65=Matrica!$E$3),Matrica!$G$13,IF(AND(AA65=Matrica!$A$13,AB65=Matrica!$H$3),Matrica!$J$13,IF(AND(AA65=Matrica!$A$14,AB65=Matrica!$B$3),Matrica!$D$14,IF(AND(AA65=Matrica!$A$14,AB65=Matrica!$E$3),Matrica!$G$14,IF(AND(AA65=Matrica!$A$14,AB65=Matrica!$H$3),Matrica!$J$14,IF(AND(AA65=Matrica!$A$15,AB65=Matrica!$B$3),Matrica!$D$15,IF(AND(AA65=Matrica!$A$15,AB65=Matrica!$E$3),Matrica!$G$15,IF(AND(AA65=Matrica!$A$15,AB65=Matrica!$H$3),Matrica!$J$15,IF(AND(AA65=Matrica!$A$16,AB65=Matrica!$B$3),Matrica!$D$16,IF(AND(AA65=Matrica!$A$16,AB65=Matrica!$E$3),Matrica!$G$16,IF(AND(AA65=Matrica!$A$16,AB65=Matrica!$H$3),Matrica!$J$16,"")))))))))))))))))))))))))))))))))))))))</f>
        <v>4.12</v>
      </c>
      <c r="AA65" s="45" t="s">
        <v>8</v>
      </c>
      <c r="AB65" s="45">
        <v>1</v>
      </c>
      <c r="AC65" s="50">
        <v>4.0599999999999996</v>
      </c>
      <c r="AD65" s="37" t="str">
        <f t="shared" si="12"/>
        <v>RAST</v>
      </c>
      <c r="AE65" s="37">
        <f t="shared" ref="AE65:AE94" si="19">IFERROR((AC65-S65)/S65*100,"")</f>
        <v>12.154696132596671</v>
      </c>
      <c r="AF65" s="37">
        <f t="shared" ref="AF65:AF96" si="20">IFERROR((AC65-V65)/V65,"")</f>
        <v>0.12154696132596671</v>
      </c>
      <c r="AG65" s="47">
        <v>38.01</v>
      </c>
    </row>
    <row r="66" spans="3:34" ht="30" customHeight="1" x14ac:dyDescent="0.25">
      <c r="C66" s="52" t="s">
        <v>207</v>
      </c>
      <c r="D66" s="43" t="s">
        <v>63</v>
      </c>
      <c r="E66" s="39" t="s">
        <v>10</v>
      </c>
      <c r="F66" s="43" t="s">
        <v>137</v>
      </c>
      <c r="G66" s="38"/>
      <c r="H66" s="38"/>
      <c r="I66" s="38"/>
      <c r="J66" s="38">
        <v>17.32</v>
      </c>
      <c r="K66" s="38">
        <v>17.32</v>
      </c>
      <c r="L66" s="42">
        <f t="shared" si="13"/>
        <v>17.32</v>
      </c>
      <c r="M66" s="42">
        <f t="shared" si="14"/>
        <v>17.32</v>
      </c>
      <c r="N66" s="41">
        <v>2871.8</v>
      </c>
      <c r="O66" s="41">
        <f t="shared" si="15"/>
        <v>49739.576000000001</v>
      </c>
      <c r="P66" s="41">
        <f t="shared" si="16"/>
        <v>49739.576000000001</v>
      </c>
      <c r="Q66" s="41">
        <f t="shared" si="17"/>
        <v>17.654737962979397</v>
      </c>
      <c r="R66" s="41">
        <f t="shared" si="18"/>
        <v>17.654737962979397</v>
      </c>
      <c r="S66" s="41">
        <v>3.48</v>
      </c>
      <c r="T66" s="38" t="s">
        <v>9</v>
      </c>
      <c r="U66" s="38" t="s">
        <v>292</v>
      </c>
      <c r="V66" s="41">
        <v>3.48</v>
      </c>
      <c r="W66" s="38" t="s">
        <v>9</v>
      </c>
      <c r="X66" s="38" t="s">
        <v>292</v>
      </c>
      <c r="Y66" s="38">
        <f>IF(AND(AA66=Matrica!$A$4,AB66=Matrica!$B$3),Matrica!$B$4,IF(AND(AA66=Matrica!$A$4,AB66=Matrica!$E$3),Matrica!$E$4,IF(AND(AA66=Matrica!$A$4,AB66=Matrica!$H$3),Matrica!$H$4,IF(AND(AA66=Matrica!$A$5,AB66=Matrica!$B$3),Matrica!$B$5,IF(AND(AA66=Matrica!$A$5,AB66=Matrica!$E$3),Matrica!$E$5,IF(AND(AA66=Matrica!$A$5,AB66=Matrica!$H$3),Matrica!$H$5,IF(AND(AA66=Matrica!$A$6,AB66=Matrica!$B$3),Matrica!$B$6,IF(AND(AA66=Matrica!$A$6,AB66=Matrica!$E$3),Matrica!$E$6,IF(AND(AA66=Matrica!$A$6,AB66=Matrica!$H$3),Matrica!$H$6,IF(AND(AA66=Matrica!$A$7,AB66=Matrica!$B$3),Matrica!$B$7,IF(AND(AA66=Matrica!$A$7,AB66=Matrica!$E$3),Matrica!$E$7,IF(AND(AA66=Matrica!$A$7,AB66=Matrica!$H$3),Matrica!$H$7,IF(AND(AA66=Matrica!$A$8,AB66=Matrica!$B$3),Matrica!$B$8,IF(AND(AA66=Matrica!$A$8,AB66=Matrica!$E$3),Matrica!$E$8,IF(AND(AA66=Matrica!$A$8,AB66=Matrica!$H$3),Matrica!$H$8,IF(AND(AA66=Matrica!$A$9,AB66=Matrica!$B$3),Matrica!$B$9,IF(AND(AA66=Matrica!$A$9,AB66=Matrica!$E$3),Matrica!$E$9,IF(AND(AA66=Matrica!$A$9,AB66=Matrica!$H$3),Matrica!$H$9,IF(AND(AA66=Matrica!$A$10,AB66=Matrica!$B$3),Matrica!$B$10,IF(AND(AA66=Matrica!$A$10,AB66=Matrica!$E$3),Matrica!$E$10,IF(AND(AA66=Matrica!$A$10,AB66=Matrica!$H$3),Matrica!$H$10,IF(AND(AA66=Matrica!$A$11,AB66=Matrica!$B$3),Matrica!$B$11,IF(AND(AA66=Matrica!$A$11,AB66=Matrica!$E$3),Matrica!$E$11,IF(AND(AA66=Matrica!$A$11,AB66=Matrica!$H$3),Matrica!$H$11,IF(AND(AA66=Matrica!$A$12,AB66=Matrica!$B$3),Matrica!$B$12,IF(AND(AA66=Matrica!$A$12,AB66=Matrica!$E$3),Matrica!$E$12,IF(AND(AA66=Matrica!$A$12,AB66=Matrica!$H$3),Matrica!$H$12,IF(AND(AA66=Matrica!$A$13,AB66=Matrica!$B$3),Matrica!$B$13,IF(AND(AA66=Matrica!$A$13,AB66=Matrica!$E$3),Matrica!$E$13,IF(AND(AA66=Matrica!$A$13,AB66=Matrica!$H$3),Matrica!$H$13,IF(AND(AA66=Matrica!$A$14,AB66=Matrica!$B$3),Matrica!$B$14,IF(AND(AA66=Matrica!$A$14,AB66=Matrica!$E$3),Matrica!$E$14,IF(AND(AA66=Matrica!$A$14,AB66=Matrica!$H$3),Matrica!$H$14,IF(AND(AA66=Matrica!$A$15,AB66=Matrica!$B$3),Matrica!$B$15,IF(AND(AA66=Matrica!$A$15,AB66=Matrica!$E$3),Matrica!$E$15,IF(AND(AA66=Matrica!$A$15,AB66=Matrica!$H$3),Matrica!$H$15,IF(AND(AA66=Matrica!$A$16,AB66=Matrica!$B$3),Matrica!$B$16,IF(AND(AA66=Matrica!$A$16,AB66=Matrica!$E$3),Matrica!$E$16,IF(AND(AA66=Matrica!$A$16,AB66=Matrica!$H$3),Matrica!$H$16,"")))))))))))))))))))))))))))))))))))))))</f>
        <v>3.84</v>
      </c>
      <c r="Z66" s="38">
        <f>IF(AND(AA66=Matrica!$A$4,AB66=Matrica!$B$3),Matrica!$D$4,IF(AND(AA66=Matrica!$A$4,AB66=Matrica!$E$3),Matrica!$G$4,IF(AND(AA66=Matrica!$A$4,AB66=Matrica!$H$3),Matrica!$J$4,IF(AND(AA66=Matrica!$A$5,AB66=Matrica!$B$3),Matrica!$D$5,IF(AND(AA66=Matrica!$A$5,AB66=Matrica!$E$3),Matrica!$G$5,IF(AND(AA66=Matrica!$A$5,AB66=Matrica!$H$3),Matrica!$J$5,IF(AND(AA66=Matrica!$A$6,AB66=Matrica!$B$3),Matrica!$D$6,IF(AND(AA66=Matrica!$A$6,AB66=Matrica!$E$3),Matrica!$G$6,IF(AND(AA66=Matrica!$A$6,AB66=Matrica!$H$3),Matrica!$J$6,IF(AND(AA66=Matrica!$A$7,AB66=Matrica!$B$3),Matrica!$D$7,IF(AND(AA66=Matrica!$A$7,AB66=Matrica!$E$3),Matrica!$G$7,IF(AND(AA66=Matrica!$A$7,AB66=Matrica!$H$3),Matrica!$J$7,IF(AND(AA66=Matrica!$A$8,AB66=Matrica!$B$3),Matrica!$D$8,IF(AND(AA66=Matrica!$A$8,AB66=Matrica!$E$3),Matrica!$G$8,IF(AND(AA66=Matrica!$A$8,AB66=Matrica!$H$3),Matrica!$J$8,IF(AND(AA66=Matrica!$A$9,AB66=Matrica!$B$3),Matrica!$D$9,IF(AND(AA66=Matrica!$A$9,AB66=Matrica!$E$3),Matrica!$G$9,IF(AND(AA66=Matrica!$A$9,AB66=Matrica!$H$3),Matrica!$J$9,IF(AND(AA66=Matrica!$A$10,AB66=Matrica!$B$3),Matrica!$D$10,IF(AND(AA66=Matrica!$A$10,AB66=Matrica!$E$3),Matrica!$G$10,IF(AND(AA66=Matrica!$A$10,AB66=Matrica!$H$3),Matrica!$J$10,IF(AND(AA66=Matrica!$A$11,AB66=Matrica!$B$3),Matrica!$D$11,IF(AND(AA66=Matrica!$A$11,AB66=Matrica!$E$3),Matrica!$G$11,IF(AND(AA66=Matrica!$A$11,AB66=Matrica!$H$3),Matrica!$J$11,IF(AND(AA66=Matrica!$A$12,AB66=Matrica!$B$3),Matrica!$D$12,IF(AND(AA66=Matrica!$A$12,AB66=Matrica!$E$3),Matrica!$G$12,IF(AND(AA66=Matrica!$A$12,AB66=Matrica!$H$3),Matrica!$J$12,IF(AND(AA66=Matrica!$A$13,AB66=Matrica!$B$3),Matrica!$D$13,IF(AND(AA66=Matrica!$A$13,AB66=Matrica!$E$3),Matrica!$G$13,IF(AND(AA66=Matrica!$A$13,AB66=Matrica!$H$3),Matrica!$J$13,IF(AND(AA66=Matrica!$A$14,AB66=Matrica!$B$3),Matrica!$D$14,IF(AND(AA66=Matrica!$A$14,AB66=Matrica!$E$3),Matrica!$G$14,IF(AND(AA66=Matrica!$A$14,AB66=Matrica!$H$3),Matrica!$J$14,IF(AND(AA66=Matrica!$A$15,AB66=Matrica!$B$3),Matrica!$D$15,IF(AND(AA66=Matrica!$A$15,AB66=Matrica!$E$3),Matrica!$G$15,IF(AND(AA66=Matrica!$A$15,AB66=Matrica!$H$3),Matrica!$J$15,IF(AND(AA66=Matrica!$A$16,AB66=Matrica!$B$3),Matrica!$D$16,IF(AND(AA66=Matrica!$A$16,AB66=Matrica!$E$3),Matrica!$G$16,IF(AND(AA66=Matrica!$A$16,AB66=Matrica!$H$3),Matrica!$J$16,"")))))))))))))))))))))))))))))))))))))))</f>
        <v>3.96</v>
      </c>
      <c r="AA66" s="45" t="s">
        <v>9</v>
      </c>
      <c r="AB66" s="45">
        <v>3</v>
      </c>
      <c r="AC66" s="50">
        <v>3.84</v>
      </c>
      <c r="AD66" s="37" t="str">
        <f t="shared" si="12"/>
        <v>RAST</v>
      </c>
      <c r="AE66" s="37">
        <f t="shared" si="19"/>
        <v>10.344827586206893</v>
      </c>
      <c r="AF66" s="37">
        <f t="shared" si="20"/>
        <v>0.10344827586206894</v>
      </c>
      <c r="AG66" s="47">
        <v>19100.32</v>
      </c>
    </row>
    <row r="67" spans="3:34" ht="30" customHeight="1" x14ac:dyDescent="0.25">
      <c r="C67" s="52" t="s">
        <v>208</v>
      </c>
      <c r="D67" s="43" t="s">
        <v>63</v>
      </c>
      <c r="E67" s="39" t="s">
        <v>11</v>
      </c>
      <c r="F67" s="43" t="s">
        <v>137</v>
      </c>
      <c r="G67" s="38"/>
      <c r="H67" s="38"/>
      <c r="I67" s="38"/>
      <c r="J67" s="38">
        <v>14.88</v>
      </c>
      <c r="K67" s="38">
        <v>14.88</v>
      </c>
      <c r="L67" s="42">
        <f t="shared" si="13"/>
        <v>14.88</v>
      </c>
      <c r="M67" s="42">
        <f t="shared" si="14"/>
        <v>14.88</v>
      </c>
      <c r="N67" s="41">
        <v>2871.8</v>
      </c>
      <c r="O67" s="41">
        <f t="shared" si="15"/>
        <v>42732.384000000005</v>
      </c>
      <c r="P67" s="41">
        <f t="shared" si="16"/>
        <v>42732.384000000005</v>
      </c>
      <c r="Q67" s="41">
        <f t="shared" si="17"/>
        <v>15.167580882744426</v>
      </c>
      <c r="R67" s="41">
        <f t="shared" si="18"/>
        <v>15.167580882744426</v>
      </c>
      <c r="S67" s="41">
        <v>2.99</v>
      </c>
      <c r="T67" s="38" t="s">
        <v>10</v>
      </c>
      <c r="U67" s="38" t="s">
        <v>292</v>
      </c>
      <c r="V67" s="41">
        <v>2.99</v>
      </c>
      <c r="W67" s="38" t="s">
        <v>10</v>
      </c>
      <c r="X67" s="38" t="s">
        <v>292</v>
      </c>
      <c r="Y67" s="38">
        <f>IF(AND(AA67=Matrica!$A$4,AB67=Matrica!$B$3),Matrica!$B$4,IF(AND(AA67=Matrica!$A$4,AB67=Matrica!$E$3),Matrica!$E$4,IF(AND(AA67=Matrica!$A$4,AB67=Matrica!$H$3),Matrica!$H$4,IF(AND(AA67=Matrica!$A$5,AB67=Matrica!$B$3),Matrica!$B$5,IF(AND(AA67=Matrica!$A$5,AB67=Matrica!$E$3),Matrica!$E$5,IF(AND(AA67=Matrica!$A$5,AB67=Matrica!$H$3),Matrica!$H$5,IF(AND(AA67=Matrica!$A$6,AB67=Matrica!$B$3),Matrica!$B$6,IF(AND(AA67=Matrica!$A$6,AB67=Matrica!$E$3),Matrica!$E$6,IF(AND(AA67=Matrica!$A$6,AB67=Matrica!$H$3),Matrica!$H$6,IF(AND(AA67=Matrica!$A$7,AB67=Matrica!$B$3),Matrica!$B$7,IF(AND(AA67=Matrica!$A$7,AB67=Matrica!$E$3),Matrica!$E$7,IF(AND(AA67=Matrica!$A$7,AB67=Matrica!$H$3),Matrica!$H$7,IF(AND(AA67=Matrica!$A$8,AB67=Matrica!$B$3),Matrica!$B$8,IF(AND(AA67=Matrica!$A$8,AB67=Matrica!$E$3),Matrica!$E$8,IF(AND(AA67=Matrica!$A$8,AB67=Matrica!$H$3),Matrica!$H$8,IF(AND(AA67=Matrica!$A$9,AB67=Matrica!$B$3),Matrica!$B$9,IF(AND(AA67=Matrica!$A$9,AB67=Matrica!$E$3),Matrica!$E$9,IF(AND(AA67=Matrica!$A$9,AB67=Matrica!$H$3),Matrica!$H$9,IF(AND(AA67=Matrica!$A$10,AB67=Matrica!$B$3),Matrica!$B$10,IF(AND(AA67=Matrica!$A$10,AB67=Matrica!$E$3),Matrica!$E$10,IF(AND(AA67=Matrica!$A$10,AB67=Matrica!$H$3),Matrica!$H$10,IF(AND(AA67=Matrica!$A$11,AB67=Matrica!$B$3),Matrica!$B$11,IF(AND(AA67=Matrica!$A$11,AB67=Matrica!$E$3),Matrica!$E$11,IF(AND(AA67=Matrica!$A$11,AB67=Matrica!$H$3),Matrica!$H$11,IF(AND(AA67=Matrica!$A$12,AB67=Matrica!$B$3),Matrica!$B$12,IF(AND(AA67=Matrica!$A$12,AB67=Matrica!$E$3),Matrica!$E$12,IF(AND(AA67=Matrica!$A$12,AB67=Matrica!$H$3),Matrica!$H$12,IF(AND(AA67=Matrica!$A$13,AB67=Matrica!$B$3),Matrica!$B$13,IF(AND(AA67=Matrica!$A$13,AB67=Matrica!$E$3),Matrica!$E$13,IF(AND(AA67=Matrica!$A$13,AB67=Matrica!$H$3),Matrica!$H$13,IF(AND(AA67=Matrica!$A$14,AB67=Matrica!$B$3),Matrica!$B$14,IF(AND(AA67=Matrica!$A$14,AB67=Matrica!$E$3),Matrica!$E$14,IF(AND(AA67=Matrica!$A$14,AB67=Matrica!$H$3),Matrica!$H$14,IF(AND(AA67=Matrica!$A$15,AB67=Matrica!$B$3),Matrica!$B$15,IF(AND(AA67=Matrica!$A$15,AB67=Matrica!$E$3),Matrica!$E$15,IF(AND(AA67=Matrica!$A$15,AB67=Matrica!$H$3),Matrica!$H$15,IF(AND(AA67=Matrica!$A$16,AB67=Matrica!$B$3),Matrica!$B$16,IF(AND(AA67=Matrica!$A$16,AB67=Matrica!$E$3),Matrica!$E$16,IF(AND(AA67=Matrica!$A$16,AB67=Matrica!$H$3),Matrica!$H$16,"")))))))))))))))))))))))))))))))))))))))</f>
        <v>3.12</v>
      </c>
      <c r="Z67" s="38">
        <f>IF(AND(AA67=Matrica!$A$4,AB67=Matrica!$B$3),Matrica!$D$4,IF(AND(AA67=Matrica!$A$4,AB67=Matrica!$E$3),Matrica!$G$4,IF(AND(AA67=Matrica!$A$4,AB67=Matrica!$H$3),Matrica!$J$4,IF(AND(AA67=Matrica!$A$5,AB67=Matrica!$B$3),Matrica!$D$5,IF(AND(AA67=Matrica!$A$5,AB67=Matrica!$E$3),Matrica!$G$5,IF(AND(AA67=Matrica!$A$5,AB67=Matrica!$H$3),Matrica!$J$5,IF(AND(AA67=Matrica!$A$6,AB67=Matrica!$B$3),Matrica!$D$6,IF(AND(AA67=Matrica!$A$6,AB67=Matrica!$E$3),Matrica!$G$6,IF(AND(AA67=Matrica!$A$6,AB67=Matrica!$H$3),Matrica!$J$6,IF(AND(AA67=Matrica!$A$7,AB67=Matrica!$B$3),Matrica!$D$7,IF(AND(AA67=Matrica!$A$7,AB67=Matrica!$E$3),Matrica!$G$7,IF(AND(AA67=Matrica!$A$7,AB67=Matrica!$H$3),Matrica!$J$7,IF(AND(AA67=Matrica!$A$8,AB67=Matrica!$B$3),Matrica!$D$8,IF(AND(AA67=Matrica!$A$8,AB67=Matrica!$E$3),Matrica!$G$8,IF(AND(AA67=Matrica!$A$8,AB67=Matrica!$H$3),Matrica!$J$8,IF(AND(AA67=Matrica!$A$9,AB67=Matrica!$B$3),Matrica!$D$9,IF(AND(AA67=Matrica!$A$9,AB67=Matrica!$E$3),Matrica!$G$9,IF(AND(AA67=Matrica!$A$9,AB67=Matrica!$H$3),Matrica!$J$9,IF(AND(AA67=Matrica!$A$10,AB67=Matrica!$B$3),Matrica!$D$10,IF(AND(AA67=Matrica!$A$10,AB67=Matrica!$E$3),Matrica!$G$10,IF(AND(AA67=Matrica!$A$10,AB67=Matrica!$H$3),Matrica!$J$10,IF(AND(AA67=Matrica!$A$11,AB67=Matrica!$B$3),Matrica!$D$11,IF(AND(AA67=Matrica!$A$11,AB67=Matrica!$E$3),Matrica!$G$11,IF(AND(AA67=Matrica!$A$11,AB67=Matrica!$H$3),Matrica!$J$11,IF(AND(AA67=Matrica!$A$12,AB67=Matrica!$B$3),Matrica!$D$12,IF(AND(AA67=Matrica!$A$12,AB67=Matrica!$E$3),Matrica!$G$12,IF(AND(AA67=Matrica!$A$12,AB67=Matrica!$H$3),Matrica!$J$12,IF(AND(AA67=Matrica!$A$13,AB67=Matrica!$B$3),Matrica!$D$13,IF(AND(AA67=Matrica!$A$13,AB67=Matrica!$E$3),Matrica!$G$13,IF(AND(AA67=Matrica!$A$13,AB67=Matrica!$H$3),Matrica!$J$13,IF(AND(AA67=Matrica!$A$14,AB67=Matrica!$B$3),Matrica!$D$14,IF(AND(AA67=Matrica!$A$14,AB67=Matrica!$E$3),Matrica!$G$14,IF(AND(AA67=Matrica!$A$14,AB67=Matrica!$H$3),Matrica!$J$14,IF(AND(AA67=Matrica!$A$15,AB67=Matrica!$B$3),Matrica!$D$15,IF(AND(AA67=Matrica!$A$15,AB67=Matrica!$E$3),Matrica!$G$15,IF(AND(AA67=Matrica!$A$15,AB67=Matrica!$H$3),Matrica!$J$15,IF(AND(AA67=Matrica!$A$16,AB67=Matrica!$B$3),Matrica!$D$16,IF(AND(AA67=Matrica!$A$16,AB67=Matrica!$E$3),Matrica!$G$16,IF(AND(AA67=Matrica!$A$16,AB67=Matrica!$H$3),Matrica!$J$16,"")))))))))))))))))))))))))))))))))))))))</f>
        <v>3.33</v>
      </c>
      <c r="AA67" s="45" t="s">
        <v>10</v>
      </c>
      <c r="AB67" s="45">
        <v>2</v>
      </c>
      <c r="AC67" s="50">
        <v>3.31</v>
      </c>
      <c r="AD67" s="37" t="str">
        <f t="shared" si="12"/>
        <v>RAST</v>
      </c>
      <c r="AE67" s="37">
        <f t="shared" si="19"/>
        <v>10.70234113712374</v>
      </c>
      <c r="AF67" s="37">
        <f t="shared" si="20"/>
        <v>0.1070234113712374</v>
      </c>
      <c r="AG67" s="47">
        <v>2235.0100000000002</v>
      </c>
      <c r="AH67" s="53">
        <f>AC66/((P66-P67)/P67+1)</f>
        <v>3.2990300230946885</v>
      </c>
    </row>
    <row r="68" spans="3:34" ht="30" customHeight="1" x14ac:dyDescent="0.25">
      <c r="C68" s="52" t="s">
        <v>209</v>
      </c>
      <c r="D68" s="43" t="s">
        <v>63</v>
      </c>
      <c r="E68" s="39" t="s">
        <v>12</v>
      </c>
      <c r="F68" s="43" t="s">
        <v>137</v>
      </c>
      <c r="G68" s="38"/>
      <c r="H68" s="38"/>
      <c r="I68" s="38"/>
      <c r="J68" s="38">
        <v>13.65</v>
      </c>
      <c r="K68" s="38">
        <v>13.65</v>
      </c>
      <c r="L68" s="42">
        <f t="shared" si="13"/>
        <v>13.65</v>
      </c>
      <c r="M68" s="42">
        <f t="shared" si="14"/>
        <v>13.65</v>
      </c>
      <c r="N68" s="41">
        <v>2871.8</v>
      </c>
      <c r="O68" s="41">
        <f t="shared" si="15"/>
        <v>39200.070000000007</v>
      </c>
      <c r="P68" s="41">
        <f t="shared" si="16"/>
        <v>39200.070000000007</v>
      </c>
      <c r="Q68" s="41">
        <f t="shared" si="17"/>
        <v>13.913809075904664</v>
      </c>
      <c r="R68" s="41">
        <f t="shared" si="18"/>
        <v>13.913809075904664</v>
      </c>
      <c r="S68" s="41">
        <v>2.74</v>
      </c>
      <c r="T68" s="38" t="s">
        <v>11</v>
      </c>
      <c r="U68" s="38" t="s">
        <v>291</v>
      </c>
      <c r="V68" s="41">
        <v>2.74</v>
      </c>
      <c r="W68" s="38" t="s">
        <v>11</v>
      </c>
      <c r="X68" s="38" t="s">
        <v>291</v>
      </c>
      <c r="Y68" s="38">
        <f>IF(AND(AA68=Matrica!$A$4,AB68=Matrica!$B$3),Matrica!$B$4,IF(AND(AA68=Matrica!$A$4,AB68=Matrica!$E$3),Matrica!$E$4,IF(AND(AA68=Matrica!$A$4,AB68=Matrica!$H$3),Matrica!$H$4,IF(AND(AA68=Matrica!$A$5,AB68=Matrica!$B$3),Matrica!$B$5,IF(AND(AA68=Matrica!$A$5,AB68=Matrica!$E$3),Matrica!$E$5,IF(AND(AA68=Matrica!$A$5,AB68=Matrica!$H$3),Matrica!$H$5,IF(AND(AA68=Matrica!$A$6,AB68=Matrica!$B$3),Matrica!$B$6,IF(AND(AA68=Matrica!$A$6,AB68=Matrica!$E$3),Matrica!$E$6,IF(AND(AA68=Matrica!$A$6,AB68=Matrica!$H$3),Matrica!$H$6,IF(AND(AA68=Matrica!$A$7,AB68=Matrica!$B$3),Matrica!$B$7,IF(AND(AA68=Matrica!$A$7,AB68=Matrica!$E$3),Matrica!$E$7,IF(AND(AA68=Matrica!$A$7,AB68=Matrica!$H$3),Matrica!$H$7,IF(AND(AA68=Matrica!$A$8,AB68=Matrica!$B$3),Matrica!$B$8,IF(AND(AA68=Matrica!$A$8,AB68=Matrica!$E$3),Matrica!$E$8,IF(AND(AA68=Matrica!$A$8,AB68=Matrica!$H$3),Matrica!$H$8,IF(AND(AA68=Matrica!$A$9,AB68=Matrica!$B$3),Matrica!$B$9,IF(AND(AA68=Matrica!$A$9,AB68=Matrica!$E$3),Matrica!$E$9,IF(AND(AA68=Matrica!$A$9,AB68=Matrica!$H$3),Matrica!$H$9,IF(AND(AA68=Matrica!$A$10,AB68=Matrica!$B$3),Matrica!$B$10,IF(AND(AA68=Matrica!$A$10,AB68=Matrica!$E$3),Matrica!$E$10,IF(AND(AA68=Matrica!$A$10,AB68=Matrica!$H$3),Matrica!$H$10,IF(AND(AA68=Matrica!$A$11,AB68=Matrica!$B$3),Matrica!$B$11,IF(AND(AA68=Matrica!$A$11,AB68=Matrica!$E$3),Matrica!$E$11,IF(AND(AA68=Matrica!$A$11,AB68=Matrica!$H$3),Matrica!$H$11,IF(AND(AA68=Matrica!$A$12,AB68=Matrica!$B$3),Matrica!$B$12,IF(AND(AA68=Matrica!$A$12,AB68=Matrica!$E$3),Matrica!$E$12,IF(AND(AA68=Matrica!$A$12,AB68=Matrica!$H$3),Matrica!$H$12,IF(AND(AA68=Matrica!$A$13,AB68=Matrica!$B$3),Matrica!$B$13,IF(AND(AA68=Matrica!$A$13,AB68=Matrica!$E$3),Matrica!$E$13,IF(AND(AA68=Matrica!$A$13,AB68=Matrica!$H$3),Matrica!$H$13,IF(AND(AA68=Matrica!$A$14,AB68=Matrica!$B$3),Matrica!$B$14,IF(AND(AA68=Matrica!$A$14,AB68=Matrica!$E$3),Matrica!$E$14,IF(AND(AA68=Matrica!$A$14,AB68=Matrica!$H$3),Matrica!$H$14,IF(AND(AA68=Matrica!$A$15,AB68=Matrica!$B$3),Matrica!$B$15,IF(AND(AA68=Matrica!$A$15,AB68=Matrica!$E$3),Matrica!$E$15,IF(AND(AA68=Matrica!$A$15,AB68=Matrica!$H$3),Matrica!$H$15,IF(AND(AA68=Matrica!$A$16,AB68=Matrica!$B$3),Matrica!$B$16,IF(AND(AA68=Matrica!$A$16,AB68=Matrica!$E$3),Matrica!$E$16,IF(AND(AA68=Matrica!$A$16,AB68=Matrica!$H$3),Matrica!$H$16,"")))))))))))))))))))))))))))))))))))))))</f>
        <v>2.76</v>
      </c>
      <c r="Z68" s="38">
        <f>IF(AND(AA68=Matrica!$A$4,AB68=Matrica!$B$3),Matrica!$D$4,IF(AND(AA68=Matrica!$A$4,AB68=Matrica!$E$3),Matrica!$G$4,IF(AND(AA68=Matrica!$A$4,AB68=Matrica!$H$3),Matrica!$J$4,IF(AND(AA68=Matrica!$A$5,AB68=Matrica!$B$3),Matrica!$D$5,IF(AND(AA68=Matrica!$A$5,AB68=Matrica!$E$3),Matrica!$G$5,IF(AND(AA68=Matrica!$A$5,AB68=Matrica!$H$3),Matrica!$J$5,IF(AND(AA68=Matrica!$A$6,AB68=Matrica!$B$3),Matrica!$D$6,IF(AND(AA68=Matrica!$A$6,AB68=Matrica!$E$3),Matrica!$G$6,IF(AND(AA68=Matrica!$A$6,AB68=Matrica!$H$3),Matrica!$J$6,IF(AND(AA68=Matrica!$A$7,AB68=Matrica!$B$3),Matrica!$D$7,IF(AND(AA68=Matrica!$A$7,AB68=Matrica!$E$3),Matrica!$G$7,IF(AND(AA68=Matrica!$A$7,AB68=Matrica!$H$3),Matrica!$J$7,IF(AND(AA68=Matrica!$A$8,AB68=Matrica!$B$3),Matrica!$D$8,IF(AND(AA68=Matrica!$A$8,AB68=Matrica!$E$3),Matrica!$G$8,IF(AND(AA68=Matrica!$A$8,AB68=Matrica!$H$3),Matrica!$J$8,IF(AND(AA68=Matrica!$A$9,AB68=Matrica!$B$3),Matrica!$D$9,IF(AND(AA68=Matrica!$A$9,AB68=Matrica!$E$3),Matrica!$G$9,IF(AND(AA68=Matrica!$A$9,AB68=Matrica!$H$3),Matrica!$J$9,IF(AND(AA68=Matrica!$A$10,AB68=Matrica!$B$3),Matrica!$D$10,IF(AND(AA68=Matrica!$A$10,AB68=Matrica!$E$3),Matrica!$G$10,IF(AND(AA68=Matrica!$A$10,AB68=Matrica!$H$3),Matrica!$J$10,IF(AND(AA68=Matrica!$A$11,AB68=Matrica!$B$3),Matrica!$D$11,IF(AND(AA68=Matrica!$A$11,AB68=Matrica!$E$3),Matrica!$G$11,IF(AND(AA68=Matrica!$A$11,AB68=Matrica!$H$3),Matrica!$J$11,IF(AND(AA68=Matrica!$A$12,AB68=Matrica!$B$3),Matrica!$D$12,IF(AND(AA68=Matrica!$A$12,AB68=Matrica!$E$3),Matrica!$G$12,IF(AND(AA68=Matrica!$A$12,AB68=Matrica!$H$3),Matrica!$J$12,IF(AND(AA68=Matrica!$A$13,AB68=Matrica!$B$3),Matrica!$D$13,IF(AND(AA68=Matrica!$A$13,AB68=Matrica!$E$3),Matrica!$G$13,IF(AND(AA68=Matrica!$A$13,AB68=Matrica!$H$3),Matrica!$J$13,IF(AND(AA68=Matrica!$A$14,AB68=Matrica!$B$3),Matrica!$D$14,IF(AND(AA68=Matrica!$A$14,AB68=Matrica!$E$3),Matrica!$G$14,IF(AND(AA68=Matrica!$A$14,AB68=Matrica!$H$3),Matrica!$J$14,IF(AND(AA68=Matrica!$A$15,AB68=Matrica!$B$3),Matrica!$D$15,IF(AND(AA68=Matrica!$A$15,AB68=Matrica!$E$3),Matrica!$G$15,IF(AND(AA68=Matrica!$A$15,AB68=Matrica!$H$3),Matrica!$J$15,IF(AND(AA68=Matrica!$A$16,AB68=Matrica!$B$3),Matrica!$D$16,IF(AND(AA68=Matrica!$A$16,AB68=Matrica!$E$3),Matrica!$G$16,IF(AND(AA68=Matrica!$A$16,AB68=Matrica!$H$3),Matrica!$J$16,"")))))))))))))))))))))))))))))))))))))))</f>
        <v>2.84</v>
      </c>
      <c r="AA68" s="45" t="s">
        <v>11</v>
      </c>
      <c r="AB68" s="45">
        <v>3</v>
      </c>
      <c r="AC68" s="50">
        <v>2.76</v>
      </c>
      <c r="AD68" s="37" t="str">
        <f t="shared" si="12"/>
        <v>RAST</v>
      </c>
      <c r="AE68" s="37">
        <f t="shared" si="19"/>
        <v>0.72992700729925442</v>
      </c>
      <c r="AF68" s="37">
        <f t="shared" si="20"/>
        <v>7.2992700729925444E-3</v>
      </c>
      <c r="AG68" s="47">
        <v>69.56</v>
      </c>
      <c r="AH68" s="53">
        <f>AC67/((P67-P68)/P68+1)</f>
        <v>3.0363911290322583</v>
      </c>
    </row>
    <row r="69" spans="3:34" ht="30" customHeight="1" x14ac:dyDescent="0.25">
      <c r="C69" s="52" t="s">
        <v>210</v>
      </c>
      <c r="D69" s="43" t="s">
        <v>63</v>
      </c>
      <c r="E69" s="39" t="s">
        <v>13</v>
      </c>
      <c r="F69" s="43" t="s">
        <v>137</v>
      </c>
      <c r="G69" s="38"/>
      <c r="H69" s="38"/>
      <c r="I69" s="38"/>
      <c r="J69" s="38">
        <v>13.42</v>
      </c>
      <c r="K69" s="38">
        <v>13.42</v>
      </c>
      <c r="L69" s="42">
        <f t="shared" si="13"/>
        <v>13.42</v>
      </c>
      <c r="M69" s="42">
        <f t="shared" si="14"/>
        <v>13.42</v>
      </c>
      <c r="N69" s="41">
        <v>2871.8</v>
      </c>
      <c r="O69" s="41">
        <f t="shared" si="15"/>
        <v>38539.556000000004</v>
      </c>
      <c r="P69" s="41">
        <f t="shared" si="16"/>
        <v>38539.556000000004</v>
      </c>
      <c r="Q69" s="41">
        <f t="shared" si="17"/>
        <v>13.679363941292351</v>
      </c>
      <c r="R69" s="41">
        <f t="shared" si="18"/>
        <v>13.679363941292351</v>
      </c>
      <c r="S69" s="41">
        <v>2.7</v>
      </c>
      <c r="T69" s="38" t="s">
        <v>11</v>
      </c>
      <c r="U69" s="38" t="s">
        <v>291</v>
      </c>
      <c r="V69" s="41">
        <v>2.7</v>
      </c>
      <c r="W69" s="38" t="s">
        <v>11</v>
      </c>
      <c r="X69" s="38" t="s">
        <v>291</v>
      </c>
      <c r="Y69" s="38">
        <f>IF(AND(AA69=Matrica!$A$4,AB69=Matrica!$B$3),Matrica!$B$4,IF(AND(AA69=Matrica!$A$4,AB69=Matrica!$E$3),Matrica!$E$4,IF(AND(AA69=Matrica!$A$4,AB69=Matrica!$H$3),Matrica!$H$4,IF(AND(AA69=Matrica!$A$5,AB69=Matrica!$B$3),Matrica!$B$5,IF(AND(AA69=Matrica!$A$5,AB69=Matrica!$E$3),Matrica!$E$5,IF(AND(AA69=Matrica!$A$5,AB69=Matrica!$H$3),Matrica!$H$5,IF(AND(AA69=Matrica!$A$6,AB69=Matrica!$B$3),Matrica!$B$6,IF(AND(AA69=Matrica!$A$6,AB69=Matrica!$E$3),Matrica!$E$6,IF(AND(AA69=Matrica!$A$6,AB69=Matrica!$H$3),Matrica!$H$6,IF(AND(AA69=Matrica!$A$7,AB69=Matrica!$B$3),Matrica!$B$7,IF(AND(AA69=Matrica!$A$7,AB69=Matrica!$E$3),Matrica!$E$7,IF(AND(AA69=Matrica!$A$7,AB69=Matrica!$H$3),Matrica!$H$7,IF(AND(AA69=Matrica!$A$8,AB69=Matrica!$B$3),Matrica!$B$8,IF(AND(AA69=Matrica!$A$8,AB69=Matrica!$E$3),Matrica!$E$8,IF(AND(AA69=Matrica!$A$8,AB69=Matrica!$H$3),Matrica!$H$8,IF(AND(AA69=Matrica!$A$9,AB69=Matrica!$B$3),Matrica!$B$9,IF(AND(AA69=Matrica!$A$9,AB69=Matrica!$E$3),Matrica!$E$9,IF(AND(AA69=Matrica!$A$9,AB69=Matrica!$H$3),Matrica!$H$9,IF(AND(AA69=Matrica!$A$10,AB69=Matrica!$B$3),Matrica!$B$10,IF(AND(AA69=Matrica!$A$10,AB69=Matrica!$E$3),Matrica!$E$10,IF(AND(AA69=Matrica!$A$10,AB69=Matrica!$H$3),Matrica!$H$10,IF(AND(AA69=Matrica!$A$11,AB69=Matrica!$B$3),Matrica!$B$11,IF(AND(AA69=Matrica!$A$11,AB69=Matrica!$E$3),Matrica!$E$11,IF(AND(AA69=Matrica!$A$11,AB69=Matrica!$H$3),Matrica!$H$11,IF(AND(AA69=Matrica!$A$12,AB69=Matrica!$B$3),Matrica!$B$12,IF(AND(AA69=Matrica!$A$12,AB69=Matrica!$E$3),Matrica!$E$12,IF(AND(AA69=Matrica!$A$12,AB69=Matrica!$H$3),Matrica!$H$12,IF(AND(AA69=Matrica!$A$13,AB69=Matrica!$B$3),Matrica!$B$13,IF(AND(AA69=Matrica!$A$13,AB69=Matrica!$E$3),Matrica!$E$13,IF(AND(AA69=Matrica!$A$13,AB69=Matrica!$H$3),Matrica!$H$13,IF(AND(AA69=Matrica!$A$14,AB69=Matrica!$B$3),Matrica!$B$14,IF(AND(AA69=Matrica!$A$14,AB69=Matrica!$E$3),Matrica!$E$14,IF(AND(AA69=Matrica!$A$14,AB69=Matrica!$H$3),Matrica!$H$14,IF(AND(AA69=Matrica!$A$15,AB69=Matrica!$B$3),Matrica!$B$15,IF(AND(AA69=Matrica!$A$15,AB69=Matrica!$E$3),Matrica!$E$15,IF(AND(AA69=Matrica!$A$15,AB69=Matrica!$H$3),Matrica!$H$15,IF(AND(AA69=Matrica!$A$16,AB69=Matrica!$B$3),Matrica!$B$16,IF(AND(AA69=Matrica!$A$16,AB69=Matrica!$E$3),Matrica!$E$16,IF(AND(AA69=Matrica!$A$16,AB69=Matrica!$H$3),Matrica!$H$16,"")))))))))))))))))))))))))))))))))))))))</f>
        <v>2.76</v>
      </c>
      <c r="Z69" s="38">
        <f>IF(AND(AA69=Matrica!$A$4,AB69=Matrica!$B$3),Matrica!$D$4,IF(AND(AA69=Matrica!$A$4,AB69=Matrica!$E$3),Matrica!$G$4,IF(AND(AA69=Matrica!$A$4,AB69=Matrica!$H$3),Matrica!$J$4,IF(AND(AA69=Matrica!$A$5,AB69=Matrica!$B$3),Matrica!$D$5,IF(AND(AA69=Matrica!$A$5,AB69=Matrica!$E$3),Matrica!$G$5,IF(AND(AA69=Matrica!$A$5,AB69=Matrica!$H$3),Matrica!$J$5,IF(AND(AA69=Matrica!$A$6,AB69=Matrica!$B$3),Matrica!$D$6,IF(AND(AA69=Matrica!$A$6,AB69=Matrica!$E$3),Matrica!$G$6,IF(AND(AA69=Matrica!$A$6,AB69=Matrica!$H$3),Matrica!$J$6,IF(AND(AA69=Matrica!$A$7,AB69=Matrica!$B$3),Matrica!$D$7,IF(AND(AA69=Matrica!$A$7,AB69=Matrica!$E$3),Matrica!$G$7,IF(AND(AA69=Matrica!$A$7,AB69=Matrica!$H$3),Matrica!$J$7,IF(AND(AA69=Matrica!$A$8,AB69=Matrica!$B$3),Matrica!$D$8,IF(AND(AA69=Matrica!$A$8,AB69=Matrica!$E$3),Matrica!$G$8,IF(AND(AA69=Matrica!$A$8,AB69=Matrica!$H$3),Matrica!$J$8,IF(AND(AA69=Matrica!$A$9,AB69=Matrica!$B$3),Matrica!$D$9,IF(AND(AA69=Matrica!$A$9,AB69=Matrica!$E$3),Matrica!$G$9,IF(AND(AA69=Matrica!$A$9,AB69=Matrica!$H$3),Matrica!$J$9,IF(AND(AA69=Matrica!$A$10,AB69=Matrica!$B$3),Matrica!$D$10,IF(AND(AA69=Matrica!$A$10,AB69=Matrica!$E$3),Matrica!$G$10,IF(AND(AA69=Matrica!$A$10,AB69=Matrica!$H$3),Matrica!$J$10,IF(AND(AA69=Matrica!$A$11,AB69=Matrica!$B$3),Matrica!$D$11,IF(AND(AA69=Matrica!$A$11,AB69=Matrica!$E$3),Matrica!$G$11,IF(AND(AA69=Matrica!$A$11,AB69=Matrica!$H$3),Matrica!$J$11,IF(AND(AA69=Matrica!$A$12,AB69=Matrica!$B$3),Matrica!$D$12,IF(AND(AA69=Matrica!$A$12,AB69=Matrica!$E$3),Matrica!$G$12,IF(AND(AA69=Matrica!$A$12,AB69=Matrica!$H$3),Matrica!$J$12,IF(AND(AA69=Matrica!$A$13,AB69=Matrica!$B$3),Matrica!$D$13,IF(AND(AA69=Matrica!$A$13,AB69=Matrica!$E$3),Matrica!$G$13,IF(AND(AA69=Matrica!$A$13,AB69=Matrica!$H$3),Matrica!$J$13,IF(AND(AA69=Matrica!$A$14,AB69=Matrica!$B$3),Matrica!$D$14,IF(AND(AA69=Matrica!$A$14,AB69=Matrica!$E$3),Matrica!$G$14,IF(AND(AA69=Matrica!$A$14,AB69=Matrica!$H$3),Matrica!$J$14,IF(AND(AA69=Matrica!$A$15,AB69=Matrica!$B$3),Matrica!$D$15,IF(AND(AA69=Matrica!$A$15,AB69=Matrica!$E$3),Matrica!$G$15,IF(AND(AA69=Matrica!$A$15,AB69=Matrica!$H$3),Matrica!$J$15,IF(AND(AA69=Matrica!$A$16,AB69=Matrica!$B$3),Matrica!$D$16,IF(AND(AA69=Matrica!$A$16,AB69=Matrica!$E$3),Matrica!$G$16,IF(AND(AA69=Matrica!$A$16,AB69=Matrica!$H$3),Matrica!$J$16,"")))))))))))))))))))))))))))))))))))))))</f>
        <v>2.84</v>
      </c>
      <c r="AA69" s="45" t="s">
        <v>11</v>
      </c>
      <c r="AB69" s="45">
        <v>3</v>
      </c>
      <c r="AC69" s="50">
        <v>2.76</v>
      </c>
      <c r="AD69" s="37" t="str">
        <f t="shared" si="12"/>
        <v>RAST</v>
      </c>
      <c r="AE69" s="37">
        <f t="shared" si="19"/>
        <v>2.2222222222222077</v>
      </c>
      <c r="AF69" s="37">
        <f t="shared" si="20"/>
        <v>2.2222222222222077E-2</v>
      </c>
      <c r="AG69" s="47">
        <v>395.36</v>
      </c>
      <c r="AH69" s="53">
        <f>AC68/((P68-P69)/P69+1)</f>
        <v>2.7134945054945048</v>
      </c>
    </row>
    <row r="70" spans="3:34" ht="30" customHeight="1" x14ac:dyDescent="0.25">
      <c r="C70" s="52" t="s">
        <v>212</v>
      </c>
      <c r="D70" s="43" t="s">
        <v>64</v>
      </c>
      <c r="E70" s="39" t="s">
        <v>10</v>
      </c>
      <c r="F70" s="43" t="s">
        <v>137</v>
      </c>
      <c r="G70" s="38">
        <v>0.04</v>
      </c>
      <c r="H70" s="38"/>
      <c r="I70" s="38"/>
      <c r="J70" s="38">
        <v>17.32</v>
      </c>
      <c r="K70" s="38">
        <v>17.32</v>
      </c>
      <c r="L70" s="42">
        <f t="shared" si="13"/>
        <v>18.012799999999999</v>
      </c>
      <c r="M70" s="42">
        <f t="shared" si="14"/>
        <v>18.012799999999999</v>
      </c>
      <c r="N70" s="41">
        <v>2871.8</v>
      </c>
      <c r="O70" s="41">
        <f t="shared" si="15"/>
        <v>51729.159039999999</v>
      </c>
      <c r="P70" s="41">
        <f t="shared" si="16"/>
        <v>51729.159039999999</v>
      </c>
      <c r="Q70" s="41">
        <f t="shared" si="17"/>
        <v>18.360927481498571</v>
      </c>
      <c r="R70" s="41">
        <f t="shared" si="18"/>
        <v>18.360927481498571</v>
      </c>
      <c r="S70" s="41">
        <v>3.62</v>
      </c>
      <c r="T70" s="38" t="s">
        <v>9</v>
      </c>
      <c r="U70" s="38" t="s">
        <v>291</v>
      </c>
      <c r="V70" s="41">
        <v>3.62</v>
      </c>
      <c r="W70" s="38" t="s">
        <v>9</v>
      </c>
      <c r="X70" s="38" t="s">
        <v>291</v>
      </c>
      <c r="Y70" s="38">
        <f>IF(AND(AA70=Matrica!$A$4,AB70=Matrica!$B$3),Matrica!$B$4,IF(AND(AA70=Matrica!$A$4,AB70=Matrica!$E$3),Matrica!$E$4,IF(AND(AA70=Matrica!$A$4,AB70=Matrica!$H$3),Matrica!$H$4,IF(AND(AA70=Matrica!$A$5,AB70=Matrica!$B$3),Matrica!$B$5,IF(AND(AA70=Matrica!$A$5,AB70=Matrica!$E$3),Matrica!$E$5,IF(AND(AA70=Matrica!$A$5,AB70=Matrica!$H$3),Matrica!$H$5,IF(AND(AA70=Matrica!$A$6,AB70=Matrica!$B$3),Matrica!$B$6,IF(AND(AA70=Matrica!$A$6,AB70=Matrica!$E$3),Matrica!$E$6,IF(AND(AA70=Matrica!$A$6,AB70=Matrica!$H$3),Matrica!$H$6,IF(AND(AA70=Matrica!$A$7,AB70=Matrica!$B$3),Matrica!$B$7,IF(AND(AA70=Matrica!$A$7,AB70=Matrica!$E$3),Matrica!$E$7,IF(AND(AA70=Matrica!$A$7,AB70=Matrica!$H$3),Matrica!$H$7,IF(AND(AA70=Matrica!$A$8,AB70=Matrica!$B$3),Matrica!$B$8,IF(AND(AA70=Matrica!$A$8,AB70=Matrica!$E$3),Matrica!$E$8,IF(AND(AA70=Matrica!$A$8,AB70=Matrica!$H$3),Matrica!$H$8,IF(AND(AA70=Matrica!$A$9,AB70=Matrica!$B$3),Matrica!$B$9,IF(AND(AA70=Matrica!$A$9,AB70=Matrica!$E$3),Matrica!$E$9,IF(AND(AA70=Matrica!$A$9,AB70=Matrica!$H$3),Matrica!$H$9,IF(AND(AA70=Matrica!$A$10,AB70=Matrica!$B$3),Matrica!$B$10,IF(AND(AA70=Matrica!$A$10,AB70=Matrica!$E$3),Matrica!$E$10,IF(AND(AA70=Matrica!$A$10,AB70=Matrica!$H$3),Matrica!$H$10,IF(AND(AA70=Matrica!$A$11,AB70=Matrica!$B$3),Matrica!$B$11,IF(AND(AA70=Matrica!$A$11,AB70=Matrica!$E$3),Matrica!$E$11,IF(AND(AA70=Matrica!$A$11,AB70=Matrica!$H$3),Matrica!$H$11,IF(AND(AA70=Matrica!$A$12,AB70=Matrica!$B$3),Matrica!$B$12,IF(AND(AA70=Matrica!$A$12,AB70=Matrica!$E$3),Matrica!$E$12,IF(AND(AA70=Matrica!$A$12,AB70=Matrica!$H$3),Matrica!$H$12,IF(AND(AA70=Matrica!$A$13,AB70=Matrica!$B$3),Matrica!$B$13,IF(AND(AA70=Matrica!$A$13,AB70=Matrica!$E$3),Matrica!$E$13,IF(AND(AA70=Matrica!$A$13,AB70=Matrica!$H$3),Matrica!$H$13,IF(AND(AA70=Matrica!$A$14,AB70=Matrica!$B$3),Matrica!$B$14,IF(AND(AA70=Matrica!$A$14,AB70=Matrica!$E$3),Matrica!$E$14,IF(AND(AA70=Matrica!$A$14,AB70=Matrica!$H$3),Matrica!$H$14,IF(AND(AA70=Matrica!$A$15,AB70=Matrica!$B$3),Matrica!$B$15,IF(AND(AA70=Matrica!$A$15,AB70=Matrica!$E$3),Matrica!$E$15,IF(AND(AA70=Matrica!$A$15,AB70=Matrica!$H$3),Matrica!$H$15,IF(AND(AA70=Matrica!$A$16,AB70=Matrica!$B$3),Matrica!$B$16,IF(AND(AA70=Matrica!$A$16,AB70=Matrica!$E$3),Matrica!$E$16,IF(AND(AA70=Matrica!$A$16,AB70=Matrica!$H$3),Matrica!$H$16,"")))))))))))))))))))))))))))))))))))))))</f>
        <v>3.86</v>
      </c>
      <c r="Z70" s="38">
        <f>IF(AND(AA70=Matrica!$A$4,AB70=Matrica!$B$3),Matrica!$D$4,IF(AND(AA70=Matrica!$A$4,AB70=Matrica!$E$3),Matrica!$G$4,IF(AND(AA70=Matrica!$A$4,AB70=Matrica!$H$3),Matrica!$J$4,IF(AND(AA70=Matrica!$A$5,AB70=Matrica!$B$3),Matrica!$D$5,IF(AND(AA70=Matrica!$A$5,AB70=Matrica!$E$3),Matrica!$G$5,IF(AND(AA70=Matrica!$A$5,AB70=Matrica!$H$3),Matrica!$J$5,IF(AND(AA70=Matrica!$A$6,AB70=Matrica!$B$3),Matrica!$D$6,IF(AND(AA70=Matrica!$A$6,AB70=Matrica!$E$3),Matrica!$G$6,IF(AND(AA70=Matrica!$A$6,AB70=Matrica!$H$3),Matrica!$J$6,IF(AND(AA70=Matrica!$A$7,AB70=Matrica!$B$3),Matrica!$D$7,IF(AND(AA70=Matrica!$A$7,AB70=Matrica!$E$3),Matrica!$G$7,IF(AND(AA70=Matrica!$A$7,AB70=Matrica!$H$3),Matrica!$J$7,IF(AND(AA70=Matrica!$A$8,AB70=Matrica!$B$3),Matrica!$D$8,IF(AND(AA70=Matrica!$A$8,AB70=Matrica!$E$3),Matrica!$G$8,IF(AND(AA70=Matrica!$A$8,AB70=Matrica!$H$3),Matrica!$J$8,IF(AND(AA70=Matrica!$A$9,AB70=Matrica!$B$3),Matrica!$D$9,IF(AND(AA70=Matrica!$A$9,AB70=Matrica!$E$3),Matrica!$G$9,IF(AND(AA70=Matrica!$A$9,AB70=Matrica!$H$3),Matrica!$J$9,IF(AND(AA70=Matrica!$A$10,AB70=Matrica!$B$3),Matrica!$D$10,IF(AND(AA70=Matrica!$A$10,AB70=Matrica!$E$3),Matrica!$G$10,IF(AND(AA70=Matrica!$A$10,AB70=Matrica!$H$3),Matrica!$J$10,IF(AND(AA70=Matrica!$A$11,AB70=Matrica!$B$3),Matrica!$D$11,IF(AND(AA70=Matrica!$A$11,AB70=Matrica!$E$3),Matrica!$G$11,IF(AND(AA70=Matrica!$A$11,AB70=Matrica!$H$3),Matrica!$J$11,IF(AND(AA70=Matrica!$A$12,AB70=Matrica!$B$3),Matrica!$D$12,IF(AND(AA70=Matrica!$A$12,AB70=Matrica!$E$3),Matrica!$G$12,IF(AND(AA70=Matrica!$A$12,AB70=Matrica!$H$3),Matrica!$J$12,IF(AND(AA70=Matrica!$A$13,AB70=Matrica!$B$3),Matrica!$D$13,IF(AND(AA70=Matrica!$A$13,AB70=Matrica!$E$3),Matrica!$G$13,IF(AND(AA70=Matrica!$A$13,AB70=Matrica!$H$3),Matrica!$J$13,IF(AND(AA70=Matrica!$A$14,AB70=Matrica!$B$3),Matrica!$D$14,IF(AND(AA70=Matrica!$A$14,AB70=Matrica!$E$3),Matrica!$G$14,IF(AND(AA70=Matrica!$A$14,AB70=Matrica!$H$3),Matrica!$J$14,IF(AND(AA70=Matrica!$A$15,AB70=Matrica!$B$3),Matrica!$D$15,IF(AND(AA70=Matrica!$A$15,AB70=Matrica!$E$3),Matrica!$G$15,IF(AND(AA70=Matrica!$A$15,AB70=Matrica!$H$3),Matrica!$J$15,IF(AND(AA70=Matrica!$A$16,AB70=Matrica!$B$3),Matrica!$D$16,IF(AND(AA70=Matrica!$A$16,AB70=Matrica!$E$3),Matrica!$G$16,IF(AND(AA70=Matrica!$A$16,AB70=Matrica!$H$3),Matrica!$J$16,"")))))))))))))))))))))))))))))))))))))))</f>
        <v>4.12</v>
      </c>
      <c r="AA70" s="45" t="s">
        <v>8</v>
      </c>
      <c r="AB70" s="45">
        <v>1</v>
      </c>
      <c r="AC70" s="50">
        <v>3.99</v>
      </c>
      <c r="AD70" s="37" t="str">
        <f t="shared" ref="AD70:AD101" si="21">IF(AND(S70&lt;Y70,S70&lt;Z70,V70&lt;Z70,V70&lt;Y70),"RAST",IF(AND(S70&gt;Y70,S70&gt;Z70,V70&gt;Y70,V70&gt;Z70),"PAD","ISTI"))</f>
        <v>RAST</v>
      </c>
      <c r="AE70" s="37">
        <f t="shared" si="19"/>
        <v>10.220994475138125</v>
      </c>
      <c r="AF70" s="37">
        <f t="shared" si="20"/>
        <v>0.10220994475138125</v>
      </c>
      <c r="AG70" s="47">
        <v>20775.099999999999</v>
      </c>
    </row>
    <row r="71" spans="3:34" ht="30" customHeight="1" x14ac:dyDescent="0.25">
      <c r="C71" s="52" t="s">
        <v>213</v>
      </c>
      <c r="D71" s="43" t="s">
        <v>64</v>
      </c>
      <c r="E71" s="39" t="s">
        <v>11</v>
      </c>
      <c r="F71" s="43" t="s">
        <v>137</v>
      </c>
      <c r="G71" s="38">
        <v>0.04</v>
      </c>
      <c r="H71" s="38"/>
      <c r="I71" s="38"/>
      <c r="J71" s="38">
        <v>14.88</v>
      </c>
      <c r="K71" s="38">
        <v>14.88</v>
      </c>
      <c r="L71" s="42">
        <f t="shared" si="13"/>
        <v>15.475200000000001</v>
      </c>
      <c r="M71" s="42">
        <f t="shared" si="14"/>
        <v>15.475200000000001</v>
      </c>
      <c r="N71" s="41">
        <v>2871.8</v>
      </c>
      <c r="O71" s="41">
        <f t="shared" si="15"/>
        <v>44441.679360000009</v>
      </c>
      <c r="P71" s="41">
        <f t="shared" si="16"/>
        <v>44441.679360000009</v>
      </c>
      <c r="Q71" s="41">
        <f t="shared" si="17"/>
        <v>15.774284118054204</v>
      </c>
      <c r="R71" s="41">
        <f t="shared" si="18"/>
        <v>15.774284118054204</v>
      </c>
      <c r="S71" s="41">
        <v>3.11</v>
      </c>
      <c r="T71" s="38" t="s">
        <v>10</v>
      </c>
      <c r="U71" s="38" t="s">
        <v>292</v>
      </c>
      <c r="V71" s="41">
        <v>3.11</v>
      </c>
      <c r="W71" s="38" t="s">
        <v>10</v>
      </c>
      <c r="X71" s="38" t="s">
        <v>292</v>
      </c>
      <c r="Y71" s="38">
        <f>IF(AND(AA71=Matrica!$A$4,AB71=Matrica!$B$3),Matrica!$B$4,IF(AND(AA71=Matrica!$A$4,AB71=Matrica!$E$3),Matrica!$E$4,IF(AND(AA71=Matrica!$A$4,AB71=Matrica!$H$3),Matrica!$H$4,IF(AND(AA71=Matrica!$A$5,AB71=Matrica!$B$3),Matrica!$B$5,IF(AND(AA71=Matrica!$A$5,AB71=Matrica!$E$3),Matrica!$E$5,IF(AND(AA71=Matrica!$A$5,AB71=Matrica!$H$3),Matrica!$H$5,IF(AND(AA71=Matrica!$A$6,AB71=Matrica!$B$3),Matrica!$B$6,IF(AND(AA71=Matrica!$A$6,AB71=Matrica!$E$3),Matrica!$E$6,IF(AND(AA71=Matrica!$A$6,AB71=Matrica!$H$3),Matrica!$H$6,IF(AND(AA71=Matrica!$A$7,AB71=Matrica!$B$3),Matrica!$B$7,IF(AND(AA71=Matrica!$A$7,AB71=Matrica!$E$3),Matrica!$E$7,IF(AND(AA71=Matrica!$A$7,AB71=Matrica!$H$3),Matrica!$H$7,IF(AND(AA71=Matrica!$A$8,AB71=Matrica!$B$3),Matrica!$B$8,IF(AND(AA71=Matrica!$A$8,AB71=Matrica!$E$3),Matrica!$E$8,IF(AND(AA71=Matrica!$A$8,AB71=Matrica!$H$3),Matrica!$H$8,IF(AND(AA71=Matrica!$A$9,AB71=Matrica!$B$3),Matrica!$B$9,IF(AND(AA71=Matrica!$A$9,AB71=Matrica!$E$3),Matrica!$E$9,IF(AND(AA71=Matrica!$A$9,AB71=Matrica!$H$3),Matrica!$H$9,IF(AND(AA71=Matrica!$A$10,AB71=Matrica!$B$3),Matrica!$B$10,IF(AND(AA71=Matrica!$A$10,AB71=Matrica!$E$3),Matrica!$E$10,IF(AND(AA71=Matrica!$A$10,AB71=Matrica!$H$3),Matrica!$H$10,IF(AND(AA71=Matrica!$A$11,AB71=Matrica!$B$3),Matrica!$B$11,IF(AND(AA71=Matrica!$A$11,AB71=Matrica!$E$3),Matrica!$E$11,IF(AND(AA71=Matrica!$A$11,AB71=Matrica!$H$3),Matrica!$H$11,IF(AND(AA71=Matrica!$A$12,AB71=Matrica!$B$3),Matrica!$B$12,IF(AND(AA71=Matrica!$A$12,AB71=Matrica!$E$3),Matrica!$E$12,IF(AND(AA71=Matrica!$A$12,AB71=Matrica!$H$3),Matrica!$H$12,IF(AND(AA71=Matrica!$A$13,AB71=Matrica!$B$3),Matrica!$B$13,IF(AND(AA71=Matrica!$A$13,AB71=Matrica!$E$3),Matrica!$E$13,IF(AND(AA71=Matrica!$A$13,AB71=Matrica!$H$3),Matrica!$H$13,IF(AND(AA71=Matrica!$A$14,AB71=Matrica!$B$3),Matrica!$B$14,IF(AND(AA71=Matrica!$A$14,AB71=Matrica!$E$3),Matrica!$E$14,IF(AND(AA71=Matrica!$A$14,AB71=Matrica!$H$3),Matrica!$H$14,IF(AND(AA71=Matrica!$A$15,AB71=Matrica!$B$3),Matrica!$B$15,IF(AND(AA71=Matrica!$A$15,AB71=Matrica!$E$3),Matrica!$E$15,IF(AND(AA71=Matrica!$A$15,AB71=Matrica!$H$3),Matrica!$H$15,IF(AND(AA71=Matrica!$A$16,AB71=Matrica!$B$3),Matrica!$B$16,IF(AND(AA71=Matrica!$A$16,AB71=Matrica!$E$3),Matrica!$E$16,IF(AND(AA71=Matrica!$A$16,AB71=Matrica!$H$3),Matrica!$H$16,"")))))))))))))))))))))))))))))))))))))))</f>
        <v>3.34</v>
      </c>
      <c r="Z71" s="38">
        <f>IF(AND(AA71=Matrica!$A$4,AB71=Matrica!$B$3),Matrica!$D$4,IF(AND(AA71=Matrica!$A$4,AB71=Matrica!$E$3),Matrica!$G$4,IF(AND(AA71=Matrica!$A$4,AB71=Matrica!$H$3),Matrica!$J$4,IF(AND(AA71=Matrica!$A$5,AB71=Matrica!$B$3),Matrica!$D$5,IF(AND(AA71=Matrica!$A$5,AB71=Matrica!$E$3),Matrica!$G$5,IF(AND(AA71=Matrica!$A$5,AB71=Matrica!$H$3),Matrica!$J$5,IF(AND(AA71=Matrica!$A$6,AB71=Matrica!$B$3),Matrica!$D$6,IF(AND(AA71=Matrica!$A$6,AB71=Matrica!$E$3),Matrica!$G$6,IF(AND(AA71=Matrica!$A$6,AB71=Matrica!$H$3),Matrica!$J$6,IF(AND(AA71=Matrica!$A$7,AB71=Matrica!$B$3),Matrica!$D$7,IF(AND(AA71=Matrica!$A$7,AB71=Matrica!$E$3),Matrica!$G$7,IF(AND(AA71=Matrica!$A$7,AB71=Matrica!$H$3),Matrica!$J$7,IF(AND(AA71=Matrica!$A$8,AB71=Matrica!$B$3),Matrica!$D$8,IF(AND(AA71=Matrica!$A$8,AB71=Matrica!$E$3),Matrica!$G$8,IF(AND(AA71=Matrica!$A$8,AB71=Matrica!$H$3),Matrica!$J$8,IF(AND(AA71=Matrica!$A$9,AB71=Matrica!$B$3),Matrica!$D$9,IF(AND(AA71=Matrica!$A$9,AB71=Matrica!$E$3),Matrica!$G$9,IF(AND(AA71=Matrica!$A$9,AB71=Matrica!$H$3),Matrica!$J$9,IF(AND(AA71=Matrica!$A$10,AB71=Matrica!$B$3),Matrica!$D$10,IF(AND(AA71=Matrica!$A$10,AB71=Matrica!$E$3),Matrica!$G$10,IF(AND(AA71=Matrica!$A$10,AB71=Matrica!$H$3),Matrica!$J$10,IF(AND(AA71=Matrica!$A$11,AB71=Matrica!$B$3),Matrica!$D$11,IF(AND(AA71=Matrica!$A$11,AB71=Matrica!$E$3),Matrica!$G$11,IF(AND(AA71=Matrica!$A$11,AB71=Matrica!$H$3),Matrica!$J$11,IF(AND(AA71=Matrica!$A$12,AB71=Matrica!$B$3),Matrica!$D$12,IF(AND(AA71=Matrica!$A$12,AB71=Matrica!$E$3),Matrica!$G$12,IF(AND(AA71=Matrica!$A$12,AB71=Matrica!$H$3),Matrica!$J$12,IF(AND(AA71=Matrica!$A$13,AB71=Matrica!$B$3),Matrica!$D$13,IF(AND(AA71=Matrica!$A$13,AB71=Matrica!$E$3),Matrica!$G$13,IF(AND(AA71=Matrica!$A$13,AB71=Matrica!$H$3),Matrica!$J$13,IF(AND(AA71=Matrica!$A$14,AB71=Matrica!$B$3),Matrica!$D$14,IF(AND(AA71=Matrica!$A$14,AB71=Matrica!$E$3),Matrica!$G$14,IF(AND(AA71=Matrica!$A$14,AB71=Matrica!$H$3),Matrica!$J$14,IF(AND(AA71=Matrica!$A$15,AB71=Matrica!$B$3),Matrica!$D$15,IF(AND(AA71=Matrica!$A$15,AB71=Matrica!$E$3),Matrica!$G$15,IF(AND(AA71=Matrica!$A$15,AB71=Matrica!$H$3),Matrica!$J$15,IF(AND(AA71=Matrica!$A$16,AB71=Matrica!$B$3),Matrica!$D$16,IF(AND(AA71=Matrica!$A$16,AB71=Matrica!$E$3),Matrica!$G$16,IF(AND(AA71=Matrica!$A$16,AB71=Matrica!$H$3),Matrica!$J$16,"")))))))))))))))))))))))))))))))))))))))</f>
        <v>3.45</v>
      </c>
      <c r="AA71" s="45" t="s">
        <v>10</v>
      </c>
      <c r="AB71" s="45">
        <v>3</v>
      </c>
      <c r="AC71" s="50">
        <v>3.43</v>
      </c>
      <c r="AD71" s="37" t="str">
        <f t="shared" si="21"/>
        <v>RAST</v>
      </c>
      <c r="AE71" s="37">
        <f t="shared" si="19"/>
        <v>10.289389067524125</v>
      </c>
      <c r="AF71" s="37">
        <f t="shared" si="20"/>
        <v>0.10289389067524125</v>
      </c>
      <c r="AG71" s="47">
        <v>1661.99</v>
      </c>
      <c r="AH71" s="53">
        <f>AC70/((P70-P71)/P71+1)</f>
        <v>3.4278983833718257</v>
      </c>
    </row>
    <row r="72" spans="3:34" ht="30" customHeight="1" x14ac:dyDescent="0.25">
      <c r="C72" s="52" t="s">
        <v>211</v>
      </c>
      <c r="D72" s="43" t="s">
        <v>64</v>
      </c>
      <c r="E72" s="39" t="s">
        <v>13</v>
      </c>
      <c r="F72" s="43" t="s">
        <v>137</v>
      </c>
      <c r="G72" s="38">
        <v>0.04</v>
      </c>
      <c r="H72" s="38"/>
      <c r="I72" s="38"/>
      <c r="J72" s="38">
        <v>13.42</v>
      </c>
      <c r="K72" s="38">
        <v>13.42</v>
      </c>
      <c r="L72" s="42">
        <f t="shared" si="13"/>
        <v>13.956799999999999</v>
      </c>
      <c r="M72" s="42">
        <f t="shared" si="14"/>
        <v>13.956799999999999</v>
      </c>
      <c r="N72" s="41">
        <v>2871.8</v>
      </c>
      <c r="O72" s="41">
        <f t="shared" ref="O72:O103" si="22">L72*N72</f>
        <v>40081.13824</v>
      </c>
      <c r="P72" s="41">
        <f t="shared" ref="P72:P103" si="23">IF(M72=0,"",M72*N72)</f>
        <v>40081.13824</v>
      </c>
      <c r="Q72" s="41">
        <f t="shared" ref="Q72:Q103" si="24">O72/2817.35</f>
        <v>14.226538498944043</v>
      </c>
      <c r="R72" s="41">
        <f t="shared" ref="R72:R103" si="25">IFERROR(P72/2817.35,"")</f>
        <v>14.226538498944043</v>
      </c>
      <c r="S72" s="41">
        <v>2.8</v>
      </c>
      <c r="T72" s="38" t="s">
        <v>11</v>
      </c>
      <c r="U72" s="38" t="s">
        <v>293</v>
      </c>
      <c r="V72" s="41">
        <v>2.8</v>
      </c>
      <c r="W72" s="38" t="s">
        <v>11</v>
      </c>
      <c r="X72" s="38" t="s">
        <v>293</v>
      </c>
      <c r="Y72" s="38">
        <f>IF(AND(AA72=Matrica!$A$4,AB72=Matrica!$B$3),Matrica!$B$4,IF(AND(AA72=Matrica!$A$4,AB72=Matrica!$E$3),Matrica!$E$4,IF(AND(AA72=Matrica!$A$4,AB72=Matrica!$H$3),Matrica!$H$4,IF(AND(AA72=Matrica!$A$5,AB72=Matrica!$B$3),Matrica!$B$5,IF(AND(AA72=Matrica!$A$5,AB72=Matrica!$E$3),Matrica!$E$5,IF(AND(AA72=Matrica!$A$5,AB72=Matrica!$H$3),Matrica!$H$5,IF(AND(AA72=Matrica!$A$6,AB72=Matrica!$B$3),Matrica!$B$6,IF(AND(AA72=Matrica!$A$6,AB72=Matrica!$E$3),Matrica!$E$6,IF(AND(AA72=Matrica!$A$6,AB72=Matrica!$H$3),Matrica!$H$6,IF(AND(AA72=Matrica!$A$7,AB72=Matrica!$B$3),Matrica!$B$7,IF(AND(AA72=Matrica!$A$7,AB72=Matrica!$E$3),Matrica!$E$7,IF(AND(AA72=Matrica!$A$7,AB72=Matrica!$H$3),Matrica!$H$7,IF(AND(AA72=Matrica!$A$8,AB72=Matrica!$B$3),Matrica!$B$8,IF(AND(AA72=Matrica!$A$8,AB72=Matrica!$E$3),Matrica!$E$8,IF(AND(AA72=Matrica!$A$8,AB72=Matrica!$H$3),Matrica!$H$8,IF(AND(AA72=Matrica!$A$9,AB72=Matrica!$B$3),Matrica!$B$9,IF(AND(AA72=Matrica!$A$9,AB72=Matrica!$E$3),Matrica!$E$9,IF(AND(AA72=Matrica!$A$9,AB72=Matrica!$H$3),Matrica!$H$9,IF(AND(AA72=Matrica!$A$10,AB72=Matrica!$B$3),Matrica!$B$10,IF(AND(AA72=Matrica!$A$10,AB72=Matrica!$E$3),Matrica!$E$10,IF(AND(AA72=Matrica!$A$10,AB72=Matrica!$H$3),Matrica!$H$10,IF(AND(AA72=Matrica!$A$11,AB72=Matrica!$B$3),Matrica!$B$11,IF(AND(AA72=Matrica!$A$11,AB72=Matrica!$E$3),Matrica!$E$11,IF(AND(AA72=Matrica!$A$11,AB72=Matrica!$H$3),Matrica!$H$11,IF(AND(AA72=Matrica!$A$12,AB72=Matrica!$B$3),Matrica!$B$12,IF(AND(AA72=Matrica!$A$12,AB72=Matrica!$E$3),Matrica!$E$12,IF(AND(AA72=Matrica!$A$12,AB72=Matrica!$H$3),Matrica!$H$12,IF(AND(AA72=Matrica!$A$13,AB72=Matrica!$B$3),Matrica!$B$13,IF(AND(AA72=Matrica!$A$13,AB72=Matrica!$E$3),Matrica!$E$13,IF(AND(AA72=Matrica!$A$13,AB72=Matrica!$H$3),Matrica!$H$13,IF(AND(AA72=Matrica!$A$14,AB72=Matrica!$B$3),Matrica!$B$14,IF(AND(AA72=Matrica!$A$14,AB72=Matrica!$E$3),Matrica!$E$14,IF(AND(AA72=Matrica!$A$14,AB72=Matrica!$H$3),Matrica!$H$14,IF(AND(AA72=Matrica!$A$15,AB72=Matrica!$B$3),Matrica!$B$15,IF(AND(AA72=Matrica!$A$15,AB72=Matrica!$E$3),Matrica!$E$15,IF(AND(AA72=Matrica!$A$15,AB72=Matrica!$H$3),Matrica!$H$15,IF(AND(AA72=Matrica!$A$16,AB72=Matrica!$B$3),Matrica!$B$16,IF(AND(AA72=Matrica!$A$16,AB72=Matrica!$E$3),Matrica!$E$16,IF(AND(AA72=Matrica!$A$16,AB72=Matrica!$H$3),Matrica!$H$16,"")))))))))))))))))))))))))))))))))))))))</f>
        <v>2.76</v>
      </c>
      <c r="Z72" s="38">
        <f>IF(AND(AA72=Matrica!$A$4,AB72=Matrica!$B$3),Matrica!$D$4,IF(AND(AA72=Matrica!$A$4,AB72=Matrica!$E$3),Matrica!$G$4,IF(AND(AA72=Matrica!$A$4,AB72=Matrica!$H$3),Matrica!$J$4,IF(AND(AA72=Matrica!$A$5,AB72=Matrica!$B$3),Matrica!$D$5,IF(AND(AA72=Matrica!$A$5,AB72=Matrica!$E$3),Matrica!$G$5,IF(AND(AA72=Matrica!$A$5,AB72=Matrica!$H$3),Matrica!$J$5,IF(AND(AA72=Matrica!$A$6,AB72=Matrica!$B$3),Matrica!$D$6,IF(AND(AA72=Matrica!$A$6,AB72=Matrica!$E$3),Matrica!$G$6,IF(AND(AA72=Matrica!$A$6,AB72=Matrica!$H$3),Matrica!$J$6,IF(AND(AA72=Matrica!$A$7,AB72=Matrica!$B$3),Matrica!$D$7,IF(AND(AA72=Matrica!$A$7,AB72=Matrica!$E$3),Matrica!$G$7,IF(AND(AA72=Matrica!$A$7,AB72=Matrica!$H$3),Matrica!$J$7,IF(AND(AA72=Matrica!$A$8,AB72=Matrica!$B$3),Matrica!$D$8,IF(AND(AA72=Matrica!$A$8,AB72=Matrica!$E$3),Matrica!$G$8,IF(AND(AA72=Matrica!$A$8,AB72=Matrica!$H$3),Matrica!$J$8,IF(AND(AA72=Matrica!$A$9,AB72=Matrica!$B$3),Matrica!$D$9,IF(AND(AA72=Matrica!$A$9,AB72=Matrica!$E$3),Matrica!$G$9,IF(AND(AA72=Matrica!$A$9,AB72=Matrica!$H$3),Matrica!$J$9,IF(AND(AA72=Matrica!$A$10,AB72=Matrica!$B$3),Matrica!$D$10,IF(AND(AA72=Matrica!$A$10,AB72=Matrica!$E$3),Matrica!$G$10,IF(AND(AA72=Matrica!$A$10,AB72=Matrica!$H$3),Matrica!$J$10,IF(AND(AA72=Matrica!$A$11,AB72=Matrica!$B$3),Matrica!$D$11,IF(AND(AA72=Matrica!$A$11,AB72=Matrica!$E$3),Matrica!$G$11,IF(AND(AA72=Matrica!$A$11,AB72=Matrica!$H$3),Matrica!$J$11,IF(AND(AA72=Matrica!$A$12,AB72=Matrica!$B$3),Matrica!$D$12,IF(AND(AA72=Matrica!$A$12,AB72=Matrica!$E$3),Matrica!$G$12,IF(AND(AA72=Matrica!$A$12,AB72=Matrica!$H$3),Matrica!$J$12,IF(AND(AA72=Matrica!$A$13,AB72=Matrica!$B$3),Matrica!$D$13,IF(AND(AA72=Matrica!$A$13,AB72=Matrica!$E$3),Matrica!$G$13,IF(AND(AA72=Matrica!$A$13,AB72=Matrica!$H$3),Matrica!$J$13,IF(AND(AA72=Matrica!$A$14,AB72=Matrica!$B$3),Matrica!$D$14,IF(AND(AA72=Matrica!$A$14,AB72=Matrica!$E$3),Matrica!$G$14,IF(AND(AA72=Matrica!$A$14,AB72=Matrica!$H$3),Matrica!$J$14,IF(AND(AA72=Matrica!$A$15,AB72=Matrica!$B$3),Matrica!$D$15,IF(AND(AA72=Matrica!$A$15,AB72=Matrica!$E$3),Matrica!$G$15,IF(AND(AA72=Matrica!$A$15,AB72=Matrica!$H$3),Matrica!$J$15,IF(AND(AA72=Matrica!$A$16,AB72=Matrica!$B$3),Matrica!$D$16,IF(AND(AA72=Matrica!$A$16,AB72=Matrica!$E$3),Matrica!$G$16,IF(AND(AA72=Matrica!$A$16,AB72=Matrica!$H$3),Matrica!$J$16,"")))))))))))))))))))))))))))))))))))))))</f>
        <v>2.84</v>
      </c>
      <c r="AA72" s="45" t="s">
        <v>11</v>
      </c>
      <c r="AB72" s="45">
        <v>3</v>
      </c>
      <c r="AC72" s="50">
        <v>2.81</v>
      </c>
      <c r="AD72" s="37" t="str">
        <f t="shared" si="21"/>
        <v>ISTI</v>
      </c>
      <c r="AE72" s="37">
        <f t="shared" si="19"/>
        <v>0.35714285714286542</v>
      </c>
      <c r="AF72" s="37">
        <f t="shared" si="20"/>
        <v>3.5714285714286542E-3</v>
      </c>
      <c r="AG72" s="47">
        <v>137.93</v>
      </c>
      <c r="AH72" s="53">
        <f>AC71/((P71-P72)/P72+1)</f>
        <v>3.0934543010752682</v>
      </c>
    </row>
    <row r="73" spans="3:34" ht="30" customHeight="1" x14ac:dyDescent="0.25">
      <c r="C73" s="52" t="s">
        <v>214</v>
      </c>
      <c r="D73" s="43" t="s">
        <v>64</v>
      </c>
      <c r="E73" s="39" t="s">
        <v>12</v>
      </c>
      <c r="F73" s="43" t="s">
        <v>137</v>
      </c>
      <c r="G73" s="38">
        <v>0.04</v>
      </c>
      <c r="H73" s="38"/>
      <c r="I73" s="38"/>
      <c r="J73" s="38">
        <v>13.65</v>
      </c>
      <c r="K73" s="38">
        <v>13.65</v>
      </c>
      <c r="L73" s="42">
        <f t="shared" si="13"/>
        <v>14.196</v>
      </c>
      <c r="M73" s="42">
        <f t="shared" si="14"/>
        <v>14.196</v>
      </c>
      <c r="N73" s="41">
        <v>2871.8</v>
      </c>
      <c r="O73" s="41">
        <f t="shared" si="22"/>
        <v>40768.072800000002</v>
      </c>
      <c r="P73" s="41">
        <f t="shared" si="23"/>
        <v>40768.072800000002</v>
      </c>
      <c r="Q73" s="41">
        <f t="shared" si="24"/>
        <v>14.47036143894085</v>
      </c>
      <c r="R73" s="41">
        <f t="shared" si="25"/>
        <v>14.47036143894085</v>
      </c>
      <c r="S73" s="41">
        <v>2.85</v>
      </c>
      <c r="T73" s="38" t="s">
        <v>11</v>
      </c>
      <c r="U73" s="38" t="s">
        <v>293</v>
      </c>
      <c r="V73" s="41">
        <v>2.85</v>
      </c>
      <c r="W73" s="38" t="s">
        <v>11</v>
      </c>
      <c r="X73" s="38" t="s">
        <v>293</v>
      </c>
      <c r="Y73" s="38">
        <f>IF(AND(AA73=Matrica!$A$4,AB73=Matrica!$B$3),Matrica!$B$4,IF(AND(AA73=Matrica!$A$4,AB73=Matrica!$E$3),Matrica!$E$4,IF(AND(AA73=Matrica!$A$4,AB73=Matrica!$H$3),Matrica!$H$4,IF(AND(AA73=Matrica!$A$5,AB73=Matrica!$B$3),Matrica!$B$5,IF(AND(AA73=Matrica!$A$5,AB73=Matrica!$E$3),Matrica!$E$5,IF(AND(AA73=Matrica!$A$5,AB73=Matrica!$H$3),Matrica!$H$5,IF(AND(AA73=Matrica!$A$6,AB73=Matrica!$B$3),Matrica!$B$6,IF(AND(AA73=Matrica!$A$6,AB73=Matrica!$E$3),Matrica!$E$6,IF(AND(AA73=Matrica!$A$6,AB73=Matrica!$H$3),Matrica!$H$6,IF(AND(AA73=Matrica!$A$7,AB73=Matrica!$B$3),Matrica!$B$7,IF(AND(AA73=Matrica!$A$7,AB73=Matrica!$E$3),Matrica!$E$7,IF(AND(AA73=Matrica!$A$7,AB73=Matrica!$H$3),Matrica!$H$7,IF(AND(AA73=Matrica!$A$8,AB73=Matrica!$B$3),Matrica!$B$8,IF(AND(AA73=Matrica!$A$8,AB73=Matrica!$E$3),Matrica!$E$8,IF(AND(AA73=Matrica!$A$8,AB73=Matrica!$H$3),Matrica!$H$8,IF(AND(AA73=Matrica!$A$9,AB73=Matrica!$B$3),Matrica!$B$9,IF(AND(AA73=Matrica!$A$9,AB73=Matrica!$E$3),Matrica!$E$9,IF(AND(AA73=Matrica!$A$9,AB73=Matrica!$H$3),Matrica!$H$9,IF(AND(AA73=Matrica!$A$10,AB73=Matrica!$B$3),Matrica!$B$10,IF(AND(AA73=Matrica!$A$10,AB73=Matrica!$E$3),Matrica!$E$10,IF(AND(AA73=Matrica!$A$10,AB73=Matrica!$H$3),Matrica!$H$10,IF(AND(AA73=Matrica!$A$11,AB73=Matrica!$B$3),Matrica!$B$11,IF(AND(AA73=Matrica!$A$11,AB73=Matrica!$E$3),Matrica!$E$11,IF(AND(AA73=Matrica!$A$11,AB73=Matrica!$H$3),Matrica!$H$11,IF(AND(AA73=Matrica!$A$12,AB73=Matrica!$B$3),Matrica!$B$12,IF(AND(AA73=Matrica!$A$12,AB73=Matrica!$E$3),Matrica!$E$12,IF(AND(AA73=Matrica!$A$12,AB73=Matrica!$H$3),Matrica!$H$12,IF(AND(AA73=Matrica!$A$13,AB73=Matrica!$B$3),Matrica!$B$13,IF(AND(AA73=Matrica!$A$13,AB73=Matrica!$E$3),Matrica!$E$13,IF(AND(AA73=Matrica!$A$13,AB73=Matrica!$H$3),Matrica!$H$13,IF(AND(AA73=Matrica!$A$14,AB73=Matrica!$B$3),Matrica!$B$14,IF(AND(AA73=Matrica!$A$14,AB73=Matrica!$E$3),Matrica!$E$14,IF(AND(AA73=Matrica!$A$14,AB73=Matrica!$H$3),Matrica!$H$14,IF(AND(AA73=Matrica!$A$15,AB73=Matrica!$B$3),Matrica!$B$15,IF(AND(AA73=Matrica!$A$15,AB73=Matrica!$E$3),Matrica!$E$15,IF(AND(AA73=Matrica!$A$15,AB73=Matrica!$H$3),Matrica!$H$15,IF(AND(AA73=Matrica!$A$16,AB73=Matrica!$B$3),Matrica!$B$16,IF(AND(AA73=Matrica!$A$16,AB73=Matrica!$E$3),Matrica!$E$16,IF(AND(AA73=Matrica!$A$16,AB73=Matrica!$H$3),Matrica!$H$16,"")))))))))))))))))))))))))))))))))))))))</f>
        <v>2.76</v>
      </c>
      <c r="Z73" s="38">
        <f>IF(AND(AA73=Matrica!$A$4,AB73=Matrica!$B$3),Matrica!$D$4,IF(AND(AA73=Matrica!$A$4,AB73=Matrica!$E$3),Matrica!$G$4,IF(AND(AA73=Matrica!$A$4,AB73=Matrica!$H$3),Matrica!$J$4,IF(AND(AA73=Matrica!$A$5,AB73=Matrica!$B$3),Matrica!$D$5,IF(AND(AA73=Matrica!$A$5,AB73=Matrica!$E$3),Matrica!$G$5,IF(AND(AA73=Matrica!$A$5,AB73=Matrica!$H$3),Matrica!$J$5,IF(AND(AA73=Matrica!$A$6,AB73=Matrica!$B$3),Matrica!$D$6,IF(AND(AA73=Matrica!$A$6,AB73=Matrica!$E$3),Matrica!$G$6,IF(AND(AA73=Matrica!$A$6,AB73=Matrica!$H$3),Matrica!$J$6,IF(AND(AA73=Matrica!$A$7,AB73=Matrica!$B$3),Matrica!$D$7,IF(AND(AA73=Matrica!$A$7,AB73=Matrica!$E$3),Matrica!$G$7,IF(AND(AA73=Matrica!$A$7,AB73=Matrica!$H$3),Matrica!$J$7,IF(AND(AA73=Matrica!$A$8,AB73=Matrica!$B$3),Matrica!$D$8,IF(AND(AA73=Matrica!$A$8,AB73=Matrica!$E$3),Matrica!$G$8,IF(AND(AA73=Matrica!$A$8,AB73=Matrica!$H$3),Matrica!$J$8,IF(AND(AA73=Matrica!$A$9,AB73=Matrica!$B$3),Matrica!$D$9,IF(AND(AA73=Matrica!$A$9,AB73=Matrica!$E$3),Matrica!$G$9,IF(AND(AA73=Matrica!$A$9,AB73=Matrica!$H$3),Matrica!$J$9,IF(AND(AA73=Matrica!$A$10,AB73=Matrica!$B$3),Matrica!$D$10,IF(AND(AA73=Matrica!$A$10,AB73=Matrica!$E$3),Matrica!$G$10,IF(AND(AA73=Matrica!$A$10,AB73=Matrica!$H$3),Matrica!$J$10,IF(AND(AA73=Matrica!$A$11,AB73=Matrica!$B$3),Matrica!$D$11,IF(AND(AA73=Matrica!$A$11,AB73=Matrica!$E$3),Matrica!$G$11,IF(AND(AA73=Matrica!$A$11,AB73=Matrica!$H$3),Matrica!$J$11,IF(AND(AA73=Matrica!$A$12,AB73=Matrica!$B$3),Matrica!$D$12,IF(AND(AA73=Matrica!$A$12,AB73=Matrica!$E$3),Matrica!$G$12,IF(AND(AA73=Matrica!$A$12,AB73=Matrica!$H$3),Matrica!$J$12,IF(AND(AA73=Matrica!$A$13,AB73=Matrica!$B$3),Matrica!$D$13,IF(AND(AA73=Matrica!$A$13,AB73=Matrica!$E$3),Matrica!$G$13,IF(AND(AA73=Matrica!$A$13,AB73=Matrica!$H$3),Matrica!$J$13,IF(AND(AA73=Matrica!$A$14,AB73=Matrica!$B$3),Matrica!$D$14,IF(AND(AA73=Matrica!$A$14,AB73=Matrica!$E$3),Matrica!$G$14,IF(AND(AA73=Matrica!$A$14,AB73=Matrica!$H$3),Matrica!$J$14,IF(AND(AA73=Matrica!$A$15,AB73=Matrica!$B$3),Matrica!$D$15,IF(AND(AA73=Matrica!$A$15,AB73=Matrica!$E$3),Matrica!$G$15,IF(AND(AA73=Matrica!$A$15,AB73=Matrica!$H$3),Matrica!$J$15,IF(AND(AA73=Matrica!$A$16,AB73=Matrica!$B$3),Matrica!$D$16,IF(AND(AA73=Matrica!$A$16,AB73=Matrica!$E$3),Matrica!$G$16,IF(AND(AA73=Matrica!$A$16,AB73=Matrica!$H$3),Matrica!$J$16,"")))))))))))))))))))))))))))))))))))))))</f>
        <v>2.84</v>
      </c>
      <c r="AA73" s="45" t="s">
        <v>11</v>
      </c>
      <c r="AB73" s="45">
        <v>3</v>
      </c>
      <c r="AC73" s="50">
        <v>2.81</v>
      </c>
      <c r="AD73" s="37" t="str">
        <f t="shared" si="21"/>
        <v>PAD</v>
      </c>
      <c r="AE73" s="37">
        <f t="shared" si="19"/>
        <v>-1.4035087719298258</v>
      </c>
      <c r="AF73" s="37">
        <f t="shared" si="20"/>
        <v>-1.4035087719298258E-2</v>
      </c>
      <c r="AG73" s="47">
        <v>14.9</v>
      </c>
      <c r="AH73" s="53">
        <f>AC72/((P72-P73)/P73+1)</f>
        <v>2.8581594634873326</v>
      </c>
    </row>
    <row r="74" spans="3:34" ht="44.25" customHeight="1" x14ac:dyDescent="0.25">
      <c r="C74" s="52" t="s">
        <v>215</v>
      </c>
      <c r="D74" s="43" t="s">
        <v>66</v>
      </c>
      <c r="E74" s="39" t="s">
        <v>10</v>
      </c>
      <c r="F74" s="43" t="s">
        <v>137</v>
      </c>
      <c r="G74" s="38">
        <v>0.04</v>
      </c>
      <c r="H74" s="38"/>
      <c r="I74" s="38">
        <v>0.1</v>
      </c>
      <c r="J74" s="38">
        <v>17.32</v>
      </c>
      <c r="K74" s="38">
        <v>17.32</v>
      </c>
      <c r="L74" s="42">
        <f t="shared" si="13"/>
        <v>18.012799999999999</v>
      </c>
      <c r="M74" s="42">
        <f t="shared" si="14"/>
        <v>19.744799999999998</v>
      </c>
      <c r="N74" s="41">
        <v>2871.8</v>
      </c>
      <c r="O74" s="41">
        <f t="shared" si="22"/>
        <v>51729.159039999999</v>
      </c>
      <c r="P74" s="41">
        <f t="shared" si="23"/>
        <v>56703.11664</v>
      </c>
      <c r="Q74" s="41">
        <f t="shared" si="24"/>
        <v>18.360927481498571</v>
      </c>
      <c r="R74" s="41">
        <f t="shared" si="25"/>
        <v>20.126401277796511</v>
      </c>
      <c r="S74" s="41">
        <v>3.62</v>
      </c>
      <c r="T74" s="38" t="s">
        <v>9</v>
      </c>
      <c r="U74" s="38" t="s">
        <v>291</v>
      </c>
      <c r="V74" s="41">
        <v>3.97</v>
      </c>
      <c r="W74" s="38" t="s">
        <v>8</v>
      </c>
      <c r="X74" s="38" t="s">
        <v>292</v>
      </c>
      <c r="Y74" s="38">
        <f>IF(AND(AA74=Matrica!$A$4,AB74=Matrica!$B$3),Matrica!$B$4,IF(AND(AA74=Matrica!$A$4,AB74=Matrica!$E$3),Matrica!$E$4,IF(AND(AA74=Matrica!$A$4,AB74=Matrica!$H$3),Matrica!$H$4,IF(AND(AA74=Matrica!$A$5,AB74=Matrica!$B$3),Matrica!$B$5,IF(AND(AA74=Matrica!$A$5,AB74=Matrica!$E$3),Matrica!$E$5,IF(AND(AA74=Matrica!$A$5,AB74=Matrica!$H$3),Matrica!$H$5,IF(AND(AA74=Matrica!$A$6,AB74=Matrica!$B$3),Matrica!$B$6,IF(AND(AA74=Matrica!$A$6,AB74=Matrica!$E$3),Matrica!$E$6,IF(AND(AA74=Matrica!$A$6,AB74=Matrica!$H$3),Matrica!$H$6,IF(AND(AA74=Matrica!$A$7,AB74=Matrica!$B$3),Matrica!$B$7,IF(AND(AA74=Matrica!$A$7,AB74=Matrica!$E$3),Matrica!$E$7,IF(AND(AA74=Matrica!$A$7,AB74=Matrica!$H$3),Matrica!$H$7,IF(AND(AA74=Matrica!$A$8,AB74=Matrica!$B$3),Matrica!$B$8,IF(AND(AA74=Matrica!$A$8,AB74=Matrica!$E$3),Matrica!$E$8,IF(AND(AA74=Matrica!$A$8,AB74=Matrica!$H$3),Matrica!$H$8,IF(AND(AA74=Matrica!$A$9,AB74=Matrica!$B$3),Matrica!$B$9,IF(AND(AA74=Matrica!$A$9,AB74=Matrica!$E$3),Matrica!$E$9,IF(AND(AA74=Matrica!$A$9,AB74=Matrica!$H$3),Matrica!$H$9,IF(AND(AA74=Matrica!$A$10,AB74=Matrica!$B$3),Matrica!$B$10,IF(AND(AA74=Matrica!$A$10,AB74=Matrica!$E$3),Matrica!$E$10,IF(AND(AA74=Matrica!$A$10,AB74=Matrica!$H$3),Matrica!$H$10,IF(AND(AA74=Matrica!$A$11,AB74=Matrica!$B$3),Matrica!$B$11,IF(AND(AA74=Matrica!$A$11,AB74=Matrica!$E$3),Matrica!$E$11,IF(AND(AA74=Matrica!$A$11,AB74=Matrica!$H$3),Matrica!$H$11,IF(AND(AA74=Matrica!$A$12,AB74=Matrica!$B$3),Matrica!$B$12,IF(AND(AA74=Matrica!$A$12,AB74=Matrica!$E$3),Matrica!$E$12,IF(AND(AA74=Matrica!$A$12,AB74=Matrica!$H$3),Matrica!$H$12,IF(AND(AA74=Matrica!$A$13,AB74=Matrica!$B$3),Matrica!$B$13,IF(AND(AA74=Matrica!$A$13,AB74=Matrica!$E$3),Matrica!$E$13,IF(AND(AA74=Matrica!$A$13,AB74=Matrica!$H$3),Matrica!$H$13,IF(AND(AA74=Matrica!$A$14,AB74=Matrica!$B$3),Matrica!$B$14,IF(AND(AA74=Matrica!$A$14,AB74=Matrica!$E$3),Matrica!$E$14,IF(AND(AA74=Matrica!$A$14,AB74=Matrica!$H$3),Matrica!$H$14,IF(AND(AA74=Matrica!$A$15,AB74=Matrica!$B$3),Matrica!$B$15,IF(AND(AA74=Matrica!$A$15,AB74=Matrica!$E$3),Matrica!$E$15,IF(AND(AA74=Matrica!$A$15,AB74=Matrica!$H$3),Matrica!$H$15,IF(AND(AA74=Matrica!$A$16,AB74=Matrica!$B$3),Matrica!$B$16,IF(AND(AA74=Matrica!$A$16,AB74=Matrica!$E$3),Matrica!$E$16,IF(AND(AA74=Matrica!$A$16,AB74=Matrica!$H$3),Matrica!$H$16,"")))))))))))))))))))))))))))))))))))))))</f>
        <v>3.86</v>
      </c>
      <c r="Z74" s="38">
        <f>IF(AND(AA74=Matrica!$A$4,AB74=Matrica!$B$3),Matrica!$D$4,IF(AND(AA74=Matrica!$A$4,AB74=Matrica!$E$3),Matrica!$G$4,IF(AND(AA74=Matrica!$A$4,AB74=Matrica!$H$3),Matrica!$J$4,IF(AND(AA74=Matrica!$A$5,AB74=Matrica!$B$3),Matrica!$D$5,IF(AND(AA74=Matrica!$A$5,AB74=Matrica!$E$3),Matrica!$G$5,IF(AND(AA74=Matrica!$A$5,AB74=Matrica!$H$3),Matrica!$J$5,IF(AND(AA74=Matrica!$A$6,AB74=Matrica!$B$3),Matrica!$D$6,IF(AND(AA74=Matrica!$A$6,AB74=Matrica!$E$3),Matrica!$G$6,IF(AND(AA74=Matrica!$A$6,AB74=Matrica!$H$3),Matrica!$J$6,IF(AND(AA74=Matrica!$A$7,AB74=Matrica!$B$3),Matrica!$D$7,IF(AND(AA74=Matrica!$A$7,AB74=Matrica!$E$3),Matrica!$G$7,IF(AND(AA74=Matrica!$A$7,AB74=Matrica!$H$3),Matrica!$J$7,IF(AND(AA74=Matrica!$A$8,AB74=Matrica!$B$3),Matrica!$D$8,IF(AND(AA74=Matrica!$A$8,AB74=Matrica!$E$3),Matrica!$G$8,IF(AND(AA74=Matrica!$A$8,AB74=Matrica!$H$3),Matrica!$J$8,IF(AND(AA74=Matrica!$A$9,AB74=Matrica!$B$3),Matrica!$D$9,IF(AND(AA74=Matrica!$A$9,AB74=Matrica!$E$3),Matrica!$G$9,IF(AND(AA74=Matrica!$A$9,AB74=Matrica!$H$3),Matrica!$J$9,IF(AND(AA74=Matrica!$A$10,AB74=Matrica!$B$3),Matrica!$D$10,IF(AND(AA74=Matrica!$A$10,AB74=Matrica!$E$3),Matrica!$G$10,IF(AND(AA74=Matrica!$A$10,AB74=Matrica!$H$3),Matrica!$J$10,IF(AND(AA74=Matrica!$A$11,AB74=Matrica!$B$3),Matrica!$D$11,IF(AND(AA74=Matrica!$A$11,AB74=Matrica!$E$3),Matrica!$G$11,IF(AND(AA74=Matrica!$A$11,AB74=Matrica!$H$3),Matrica!$J$11,IF(AND(AA74=Matrica!$A$12,AB74=Matrica!$B$3),Matrica!$D$12,IF(AND(AA74=Matrica!$A$12,AB74=Matrica!$E$3),Matrica!$G$12,IF(AND(AA74=Matrica!$A$12,AB74=Matrica!$H$3),Matrica!$J$12,IF(AND(AA74=Matrica!$A$13,AB74=Matrica!$B$3),Matrica!$D$13,IF(AND(AA74=Matrica!$A$13,AB74=Matrica!$E$3),Matrica!$G$13,IF(AND(AA74=Matrica!$A$13,AB74=Matrica!$H$3),Matrica!$J$13,IF(AND(AA74=Matrica!$A$14,AB74=Matrica!$B$3),Matrica!$D$14,IF(AND(AA74=Matrica!$A$14,AB74=Matrica!$E$3),Matrica!$G$14,IF(AND(AA74=Matrica!$A$14,AB74=Matrica!$H$3),Matrica!$J$14,IF(AND(AA74=Matrica!$A$15,AB74=Matrica!$B$3),Matrica!$D$15,IF(AND(AA74=Matrica!$A$15,AB74=Matrica!$E$3),Matrica!$G$15,IF(AND(AA74=Matrica!$A$15,AB74=Matrica!$H$3),Matrica!$J$15,IF(AND(AA74=Matrica!$A$16,AB74=Matrica!$B$3),Matrica!$D$16,IF(AND(AA74=Matrica!$A$16,AB74=Matrica!$E$3),Matrica!$G$16,IF(AND(AA74=Matrica!$A$16,AB74=Matrica!$H$3),Matrica!$J$16,"")))))))))))))))))))))))))))))))))))))))</f>
        <v>4.12</v>
      </c>
      <c r="AA74" s="45" t="s">
        <v>8</v>
      </c>
      <c r="AB74" s="45">
        <v>1</v>
      </c>
      <c r="AC74" s="50">
        <v>4.07</v>
      </c>
      <c r="AD74" s="37" t="str">
        <f t="shared" si="21"/>
        <v>ISTI</v>
      </c>
      <c r="AE74" s="37">
        <f t="shared" si="19"/>
        <v>12.430939226519341</v>
      </c>
      <c r="AF74" s="37">
        <f t="shared" si="20"/>
        <v>2.5188916876574329E-2</v>
      </c>
      <c r="AG74" s="47">
        <v>277.49</v>
      </c>
    </row>
    <row r="75" spans="3:34" ht="44.25" customHeight="1" x14ac:dyDescent="0.25">
      <c r="C75" s="52" t="s">
        <v>216</v>
      </c>
      <c r="D75" s="43" t="s">
        <v>66</v>
      </c>
      <c r="E75" s="39" t="s">
        <v>11</v>
      </c>
      <c r="F75" s="43" t="s">
        <v>137</v>
      </c>
      <c r="G75" s="38">
        <v>0.04</v>
      </c>
      <c r="H75" s="38"/>
      <c r="I75" s="38">
        <v>0.1</v>
      </c>
      <c r="J75" s="38">
        <v>14.88</v>
      </c>
      <c r="K75" s="38">
        <v>14.88</v>
      </c>
      <c r="L75" s="42">
        <f t="shared" si="13"/>
        <v>15.475200000000001</v>
      </c>
      <c r="M75" s="42">
        <f t="shared" si="14"/>
        <v>16.963200000000001</v>
      </c>
      <c r="N75" s="41">
        <v>2871.8</v>
      </c>
      <c r="O75" s="41">
        <f t="shared" si="22"/>
        <v>44441.679360000009</v>
      </c>
      <c r="P75" s="41">
        <f t="shared" si="23"/>
        <v>48714.917760000004</v>
      </c>
      <c r="Q75" s="41">
        <f t="shared" si="24"/>
        <v>15.774284118054204</v>
      </c>
      <c r="R75" s="41">
        <f t="shared" si="25"/>
        <v>17.291042206328644</v>
      </c>
      <c r="S75" s="41">
        <v>3.11</v>
      </c>
      <c r="T75" s="38" t="s">
        <v>10</v>
      </c>
      <c r="U75" s="38" t="s">
        <v>292</v>
      </c>
      <c r="V75" s="41">
        <v>3.41</v>
      </c>
      <c r="W75" s="38" t="s">
        <v>9</v>
      </c>
      <c r="X75" s="38" t="s">
        <v>292</v>
      </c>
      <c r="Y75" s="38">
        <f>IF(AND(AA75=Matrica!$A$4,AB75=Matrica!$B$3),Matrica!$B$4,IF(AND(AA75=Matrica!$A$4,AB75=Matrica!$E$3),Matrica!$E$4,IF(AND(AA75=Matrica!$A$4,AB75=Matrica!$H$3),Matrica!$H$4,IF(AND(AA75=Matrica!$A$5,AB75=Matrica!$B$3),Matrica!$B$5,IF(AND(AA75=Matrica!$A$5,AB75=Matrica!$E$3),Matrica!$E$5,IF(AND(AA75=Matrica!$A$5,AB75=Matrica!$H$3),Matrica!$H$5,IF(AND(AA75=Matrica!$A$6,AB75=Matrica!$B$3),Matrica!$B$6,IF(AND(AA75=Matrica!$A$6,AB75=Matrica!$E$3),Matrica!$E$6,IF(AND(AA75=Matrica!$A$6,AB75=Matrica!$H$3),Matrica!$H$6,IF(AND(AA75=Matrica!$A$7,AB75=Matrica!$B$3),Matrica!$B$7,IF(AND(AA75=Matrica!$A$7,AB75=Matrica!$E$3),Matrica!$E$7,IF(AND(AA75=Matrica!$A$7,AB75=Matrica!$H$3),Matrica!$H$7,IF(AND(AA75=Matrica!$A$8,AB75=Matrica!$B$3),Matrica!$B$8,IF(AND(AA75=Matrica!$A$8,AB75=Matrica!$E$3),Matrica!$E$8,IF(AND(AA75=Matrica!$A$8,AB75=Matrica!$H$3),Matrica!$H$8,IF(AND(AA75=Matrica!$A$9,AB75=Matrica!$B$3),Matrica!$B$9,IF(AND(AA75=Matrica!$A$9,AB75=Matrica!$E$3),Matrica!$E$9,IF(AND(AA75=Matrica!$A$9,AB75=Matrica!$H$3),Matrica!$H$9,IF(AND(AA75=Matrica!$A$10,AB75=Matrica!$B$3),Matrica!$B$10,IF(AND(AA75=Matrica!$A$10,AB75=Matrica!$E$3),Matrica!$E$10,IF(AND(AA75=Matrica!$A$10,AB75=Matrica!$H$3),Matrica!$H$10,IF(AND(AA75=Matrica!$A$11,AB75=Matrica!$B$3),Matrica!$B$11,IF(AND(AA75=Matrica!$A$11,AB75=Matrica!$E$3),Matrica!$E$11,IF(AND(AA75=Matrica!$A$11,AB75=Matrica!$H$3),Matrica!$H$11,IF(AND(AA75=Matrica!$A$12,AB75=Matrica!$B$3),Matrica!$B$12,IF(AND(AA75=Matrica!$A$12,AB75=Matrica!$E$3),Matrica!$E$12,IF(AND(AA75=Matrica!$A$12,AB75=Matrica!$H$3),Matrica!$H$12,IF(AND(AA75=Matrica!$A$13,AB75=Matrica!$B$3),Matrica!$B$13,IF(AND(AA75=Matrica!$A$13,AB75=Matrica!$E$3),Matrica!$E$13,IF(AND(AA75=Matrica!$A$13,AB75=Matrica!$H$3),Matrica!$H$13,IF(AND(AA75=Matrica!$A$14,AB75=Matrica!$B$3),Matrica!$B$14,IF(AND(AA75=Matrica!$A$14,AB75=Matrica!$E$3),Matrica!$E$14,IF(AND(AA75=Matrica!$A$14,AB75=Matrica!$H$3),Matrica!$H$14,IF(AND(AA75=Matrica!$A$15,AB75=Matrica!$B$3),Matrica!$B$15,IF(AND(AA75=Matrica!$A$15,AB75=Matrica!$E$3),Matrica!$E$15,IF(AND(AA75=Matrica!$A$15,AB75=Matrica!$H$3),Matrica!$H$15,IF(AND(AA75=Matrica!$A$16,AB75=Matrica!$B$3),Matrica!$B$16,IF(AND(AA75=Matrica!$A$16,AB75=Matrica!$E$3),Matrica!$E$16,IF(AND(AA75=Matrica!$A$16,AB75=Matrica!$H$3),Matrica!$H$16,"")))))))))))))))))))))))))))))))))))))))</f>
        <v>3.34</v>
      </c>
      <c r="Z75" s="38">
        <f>IF(AND(AA75=Matrica!$A$4,AB75=Matrica!$B$3),Matrica!$D$4,IF(AND(AA75=Matrica!$A$4,AB75=Matrica!$E$3),Matrica!$G$4,IF(AND(AA75=Matrica!$A$4,AB75=Matrica!$H$3),Matrica!$J$4,IF(AND(AA75=Matrica!$A$5,AB75=Matrica!$B$3),Matrica!$D$5,IF(AND(AA75=Matrica!$A$5,AB75=Matrica!$E$3),Matrica!$G$5,IF(AND(AA75=Matrica!$A$5,AB75=Matrica!$H$3),Matrica!$J$5,IF(AND(AA75=Matrica!$A$6,AB75=Matrica!$B$3),Matrica!$D$6,IF(AND(AA75=Matrica!$A$6,AB75=Matrica!$E$3),Matrica!$G$6,IF(AND(AA75=Matrica!$A$6,AB75=Matrica!$H$3),Matrica!$J$6,IF(AND(AA75=Matrica!$A$7,AB75=Matrica!$B$3),Matrica!$D$7,IF(AND(AA75=Matrica!$A$7,AB75=Matrica!$E$3),Matrica!$G$7,IF(AND(AA75=Matrica!$A$7,AB75=Matrica!$H$3),Matrica!$J$7,IF(AND(AA75=Matrica!$A$8,AB75=Matrica!$B$3),Matrica!$D$8,IF(AND(AA75=Matrica!$A$8,AB75=Matrica!$E$3),Matrica!$G$8,IF(AND(AA75=Matrica!$A$8,AB75=Matrica!$H$3),Matrica!$J$8,IF(AND(AA75=Matrica!$A$9,AB75=Matrica!$B$3),Matrica!$D$9,IF(AND(AA75=Matrica!$A$9,AB75=Matrica!$E$3),Matrica!$G$9,IF(AND(AA75=Matrica!$A$9,AB75=Matrica!$H$3),Matrica!$J$9,IF(AND(AA75=Matrica!$A$10,AB75=Matrica!$B$3),Matrica!$D$10,IF(AND(AA75=Matrica!$A$10,AB75=Matrica!$E$3),Matrica!$G$10,IF(AND(AA75=Matrica!$A$10,AB75=Matrica!$H$3),Matrica!$J$10,IF(AND(AA75=Matrica!$A$11,AB75=Matrica!$B$3),Matrica!$D$11,IF(AND(AA75=Matrica!$A$11,AB75=Matrica!$E$3),Matrica!$G$11,IF(AND(AA75=Matrica!$A$11,AB75=Matrica!$H$3),Matrica!$J$11,IF(AND(AA75=Matrica!$A$12,AB75=Matrica!$B$3),Matrica!$D$12,IF(AND(AA75=Matrica!$A$12,AB75=Matrica!$E$3),Matrica!$G$12,IF(AND(AA75=Matrica!$A$12,AB75=Matrica!$H$3),Matrica!$J$12,IF(AND(AA75=Matrica!$A$13,AB75=Matrica!$B$3),Matrica!$D$13,IF(AND(AA75=Matrica!$A$13,AB75=Matrica!$E$3),Matrica!$G$13,IF(AND(AA75=Matrica!$A$13,AB75=Matrica!$H$3),Matrica!$J$13,IF(AND(AA75=Matrica!$A$14,AB75=Matrica!$B$3),Matrica!$D$14,IF(AND(AA75=Matrica!$A$14,AB75=Matrica!$E$3),Matrica!$G$14,IF(AND(AA75=Matrica!$A$14,AB75=Matrica!$H$3),Matrica!$J$14,IF(AND(AA75=Matrica!$A$15,AB75=Matrica!$B$3),Matrica!$D$15,IF(AND(AA75=Matrica!$A$15,AB75=Matrica!$E$3),Matrica!$G$15,IF(AND(AA75=Matrica!$A$15,AB75=Matrica!$H$3),Matrica!$J$15,IF(AND(AA75=Matrica!$A$16,AB75=Matrica!$B$3),Matrica!$D$16,IF(AND(AA75=Matrica!$A$16,AB75=Matrica!$E$3),Matrica!$G$16,IF(AND(AA75=Matrica!$A$16,AB75=Matrica!$H$3),Matrica!$J$16,"")))))))))))))))))))))))))))))))))))))))</f>
        <v>3.45</v>
      </c>
      <c r="AA75" s="45" t="s">
        <v>10</v>
      </c>
      <c r="AB75" s="45">
        <v>3</v>
      </c>
      <c r="AC75" s="50">
        <v>3.45</v>
      </c>
      <c r="AD75" s="37" t="str">
        <f t="shared" si="21"/>
        <v>ISTI</v>
      </c>
      <c r="AE75" s="37">
        <f t="shared" si="19"/>
        <v>10.932475884244383</v>
      </c>
      <c r="AF75" s="37">
        <f t="shared" si="20"/>
        <v>1.1730205278592386E-2</v>
      </c>
      <c r="AG75" s="47">
        <v>28.98</v>
      </c>
      <c r="AH75" s="53">
        <f>AC74/((P74-P75)/P75+1)</f>
        <v>3.4966281755196311</v>
      </c>
    </row>
    <row r="76" spans="3:34" ht="45.75" customHeight="1" x14ac:dyDescent="0.25">
      <c r="C76" s="52" t="s">
        <v>218</v>
      </c>
      <c r="D76" s="43" t="s">
        <v>66</v>
      </c>
      <c r="E76" s="39" t="s">
        <v>13</v>
      </c>
      <c r="F76" s="43" t="s">
        <v>137</v>
      </c>
      <c r="G76" s="38">
        <v>0.04</v>
      </c>
      <c r="H76" s="38"/>
      <c r="I76" s="38">
        <v>0.1</v>
      </c>
      <c r="J76" s="38">
        <v>13.42</v>
      </c>
      <c r="K76" s="38">
        <v>13.42</v>
      </c>
      <c r="L76" s="42">
        <f t="shared" si="13"/>
        <v>13.956799999999999</v>
      </c>
      <c r="M76" s="42">
        <f t="shared" si="14"/>
        <v>15.2988</v>
      </c>
      <c r="N76" s="41">
        <v>2871.8</v>
      </c>
      <c r="O76" s="41">
        <f t="shared" si="22"/>
        <v>40081.13824</v>
      </c>
      <c r="P76" s="41">
        <f t="shared" si="23"/>
        <v>43935.093840000001</v>
      </c>
      <c r="Q76" s="41">
        <f t="shared" si="24"/>
        <v>14.226538498944043</v>
      </c>
      <c r="R76" s="41">
        <f t="shared" si="25"/>
        <v>15.594474893073279</v>
      </c>
      <c r="S76" s="41">
        <v>2.8</v>
      </c>
      <c r="T76" s="38" t="s">
        <v>11</v>
      </c>
      <c r="U76" s="38" t="s">
        <v>293</v>
      </c>
      <c r="V76" s="41">
        <v>3.07</v>
      </c>
      <c r="W76" s="38" t="s">
        <v>10</v>
      </c>
      <c r="X76" s="38" t="s">
        <v>292</v>
      </c>
      <c r="Y76" s="38">
        <f>IF(AND(AA76=Matrica!$A$4,AB76=Matrica!$B$3),Matrica!$B$4,IF(AND(AA76=Matrica!$A$4,AB76=Matrica!$E$3),Matrica!$E$4,IF(AND(AA76=Matrica!$A$4,AB76=Matrica!$H$3),Matrica!$H$4,IF(AND(AA76=Matrica!$A$5,AB76=Matrica!$B$3),Matrica!$B$5,IF(AND(AA76=Matrica!$A$5,AB76=Matrica!$E$3),Matrica!$E$5,IF(AND(AA76=Matrica!$A$5,AB76=Matrica!$H$3),Matrica!$H$5,IF(AND(AA76=Matrica!$A$6,AB76=Matrica!$B$3),Matrica!$B$6,IF(AND(AA76=Matrica!$A$6,AB76=Matrica!$E$3),Matrica!$E$6,IF(AND(AA76=Matrica!$A$6,AB76=Matrica!$H$3),Matrica!$H$6,IF(AND(AA76=Matrica!$A$7,AB76=Matrica!$B$3),Matrica!$B$7,IF(AND(AA76=Matrica!$A$7,AB76=Matrica!$E$3),Matrica!$E$7,IF(AND(AA76=Matrica!$A$7,AB76=Matrica!$H$3),Matrica!$H$7,IF(AND(AA76=Matrica!$A$8,AB76=Matrica!$B$3),Matrica!$B$8,IF(AND(AA76=Matrica!$A$8,AB76=Matrica!$E$3),Matrica!$E$8,IF(AND(AA76=Matrica!$A$8,AB76=Matrica!$H$3),Matrica!$H$8,IF(AND(AA76=Matrica!$A$9,AB76=Matrica!$B$3),Matrica!$B$9,IF(AND(AA76=Matrica!$A$9,AB76=Matrica!$E$3),Matrica!$E$9,IF(AND(AA76=Matrica!$A$9,AB76=Matrica!$H$3),Matrica!$H$9,IF(AND(AA76=Matrica!$A$10,AB76=Matrica!$B$3),Matrica!$B$10,IF(AND(AA76=Matrica!$A$10,AB76=Matrica!$E$3),Matrica!$E$10,IF(AND(AA76=Matrica!$A$10,AB76=Matrica!$H$3),Matrica!$H$10,IF(AND(AA76=Matrica!$A$11,AB76=Matrica!$B$3),Matrica!$B$11,IF(AND(AA76=Matrica!$A$11,AB76=Matrica!$E$3),Matrica!$E$11,IF(AND(AA76=Matrica!$A$11,AB76=Matrica!$H$3),Matrica!$H$11,IF(AND(AA76=Matrica!$A$12,AB76=Matrica!$B$3),Matrica!$B$12,IF(AND(AA76=Matrica!$A$12,AB76=Matrica!$E$3),Matrica!$E$12,IF(AND(AA76=Matrica!$A$12,AB76=Matrica!$H$3),Matrica!$H$12,IF(AND(AA76=Matrica!$A$13,AB76=Matrica!$B$3),Matrica!$B$13,IF(AND(AA76=Matrica!$A$13,AB76=Matrica!$E$3),Matrica!$E$13,IF(AND(AA76=Matrica!$A$13,AB76=Matrica!$H$3),Matrica!$H$13,IF(AND(AA76=Matrica!$A$14,AB76=Matrica!$B$3),Matrica!$B$14,IF(AND(AA76=Matrica!$A$14,AB76=Matrica!$E$3),Matrica!$E$14,IF(AND(AA76=Matrica!$A$14,AB76=Matrica!$H$3),Matrica!$H$14,IF(AND(AA76=Matrica!$A$15,AB76=Matrica!$B$3),Matrica!$B$15,IF(AND(AA76=Matrica!$A$15,AB76=Matrica!$E$3),Matrica!$E$15,IF(AND(AA76=Matrica!$A$15,AB76=Matrica!$H$3),Matrica!$H$15,IF(AND(AA76=Matrica!$A$16,AB76=Matrica!$B$3),Matrica!$B$16,IF(AND(AA76=Matrica!$A$16,AB76=Matrica!$E$3),Matrica!$E$16,IF(AND(AA76=Matrica!$A$16,AB76=Matrica!$H$3),Matrica!$H$16,"")))))))))))))))))))))))))))))))))))))))</f>
        <v>2.76</v>
      </c>
      <c r="Z76" s="38">
        <f>IF(AND(AA76=Matrica!$A$4,AB76=Matrica!$B$3),Matrica!$D$4,IF(AND(AA76=Matrica!$A$4,AB76=Matrica!$E$3),Matrica!$G$4,IF(AND(AA76=Matrica!$A$4,AB76=Matrica!$H$3),Matrica!$J$4,IF(AND(AA76=Matrica!$A$5,AB76=Matrica!$B$3),Matrica!$D$5,IF(AND(AA76=Matrica!$A$5,AB76=Matrica!$E$3),Matrica!$G$5,IF(AND(AA76=Matrica!$A$5,AB76=Matrica!$H$3),Matrica!$J$5,IF(AND(AA76=Matrica!$A$6,AB76=Matrica!$B$3),Matrica!$D$6,IF(AND(AA76=Matrica!$A$6,AB76=Matrica!$E$3),Matrica!$G$6,IF(AND(AA76=Matrica!$A$6,AB76=Matrica!$H$3),Matrica!$J$6,IF(AND(AA76=Matrica!$A$7,AB76=Matrica!$B$3),Matrica!$D$7,IF(AND(AA76=Matrica!$A$7,AB76=Matrica!$E$3),Matrica!$G$7,IF(AND(AA76=Matrica!$A$7,AB76=Matrica!$H$3),Matrica!$J$7,IF(AND(AA76=Matrica!$A$8,AB76=Matrica!$B$3),Matrica!$D$8,IF(AND(AA76=Matrica!$A$8,AB76=Matrica!$E$3),Matrica!$G$8,IF(AND(AA76=Matrica!$A$8,AB76=Matrica!$H$3),Matrica!$J$8,IF(AND(AA76=Matrica!$A$9,AB76=Matrica!$B$3),Matrica!$D$9,IF(AND(AA76=Matrica!$A$9,AB76=Matrica!$E$3),Matrica!$G$9,IF(AND(AA76=Matrica!$A$9,AB76=Matrica!$H$3),Matrica!$J$9,IF(AND(AA76=Matrica!$A$10,AB76=Matrica!$B$3),Matrica!$D$10,IF(AND(AA76=Matrica!$A$10,AB76=Matrica!$E$3),Matrica!$G$10,IF(AND(AA76=Matrica!$A$10,AB76=Matrica!$H$3),Matrica!$J$10,IF(AND(AA76=Matrica!$A$11,AB76=Matrica!$B$3),Matrica!$D$11,IF(AND(AA76=Matrica!$A$11,AB76=Matrica!$E$3),Matrica!$G$11,IF(AND(AA76=Matrica!$A$11,AB76=Matrica!$H$3),Matrica!$J$11,IF(AND(AA76=Matrica!$A$12,AB76=Matrica!$B$3),Matrica!$D$12,IF(AND(AA76=Matrica!$A$12,AB76=Matrica!$E$3),Matrica!$G$12,IF(AND(AA76=Matrica!$A$12,AB76=Matrica!$H$3),Matrica!$J$12,IF(AND(AA76=Matrica!$A$13,AB76=Matrica!$B$3),Matrica!$D$13,IF(AND(AA76=Matrica!$A$13,AB76=Matrica!$E$3),Matrica!$G$13,IF(AND(AA76=Matrica!$A$13,AB76=Matrica!$H$3),Matrica!$J$13,IF(AND(AA76=Matrica!$A$14,AB76=Matrica!$B$3),Matrica!$D$14,IF(AND(AA76=Matrica!$A$14,AB76=Matrica!$E$3),Matrica!$G$14,IF(AND(AA76=Matrica!$A$14,AB76=Matrica!$H$3),Matrica!$J$14,IF(AND(AA76=Matrica!$A$15,AB76=Matrica!$B$3),Matrica!$D$15,IF(AND(AA76=Matrica!$A$15,AB76=Matrica!$E$3),Matrica!$G$15,IF(AND(AA76=Matrica!$A$15,AB76=Matrica!$H$3),Matrica!$J$15,IF(AND(AA76=Matrica!$A$16,AB76=Matrica!$B$3),Matrica!$D$16,IF(AND(AA76=Matrica!$A$16,AB76=Matrica!$E$3),Matrica!$G$16,IF(AND(AA76=Matrica!$A$16,AB76=Matrica!$H$3),Matrica!$J$16,"")))))))))))))))))))))))))))))))))))))))</f>
        <v>2.84</v>
      </c>
      <c r="AA76" s="45" t="s">
        <v>11</v>
      </c>
      <c r="AB76" s="45">
        <v>3</v>
      </c>
      <c r="AC76" s="50">
        <v>2.84</v>
      </c>
      <c r="AD76" s="37" t="str">
        <f t="shared" si="21"/>
        <v>ISTI</v>
      </c>
      <c r="AE76" s="37">
        <f t="shared" si="19"/>
        <v>1.4285714285714299</v>
      </c>
      <c r="AF76" s="37">
        <f t="shared" si="20"/>
        <v>-7.4918566775244291E-2</v>
      </c>
      <c r="AG76" s="47">
        <v>0.9</v>
      </c>
      <c r="AH76" s="53">
        <f>AC75/((P75-P76)/P76+1)</f>
        <v>3.1114919354838713</v>
      </c>
    </row>
    <row r="77" spans="3:34" ht="45" customHeight="1" x14ac:dyDescent="0.25">
      <c r="C77" s="52" t="s">
        <v>217</v>
      </c>
      <c r="D77" s="43" t="s">
        <v>66</v>
      </c>
      <c r="E77" s="39" t="s">
        <v>12</v>
      </c>
      <c r="F77" s="43" t="s">
        <v>137</v>
      </c>
      <c r="G77" s="38">
        <v>0.04</v>
      </c>
      <c r="H77" s="38"/>
      <c r="I77" s="38">
        <v>0.1</v>
      </c>
      <c r="J77" s="38">
        <v>13.65</v>
      </c>
      <c r="K77" s="38">
        <v>13.65</v>
      </c>
      <c r="L77" s="42">
        <f t="shared" si="13"/>
        <v>14.196</v>
      </c>
      <c r="M77" s="42">
        <f t="shared" si="14"/>
        <v>15.561</v>
      </c>
      <c r="N77" s="41">
        <v>2871.8</v>
      </c>
      <c r="O77" s="41">
        <f t="shared" si="22"/>
        <v>40768.072800000002</v>
      </c>
      <c r="P77" s="41">
        <f t="shared" si="23"/>
        <v>44688.0798</v>
      </c>
      <c r="Q77" s="41">
        <f t="shared" si="24"/>
        <v>14.47036143894085</v>
      </c>
      <c r="R77" s="41">
        <f t="shared" si="25"/>
        <v>15.861742346531315</v>
      </c>
      <c r="S77" s="41">
        <v>2.85</v>
      </c>
      <c r="T77" s="38" t="s">
        <v>11</v>
      </c>
      <c r="U77" s="38" t="s">
        <v>293</v>
      </c>
      <c r="V77" s="41">
        <v>3.13</v>
      </c>
      <c r="W77" s="38" t="s">
        <v>10</v>
      </c>
      <c r="X77" s="38" t="s">
        <v>291</v>
      </c>
      <c r="Y77" s="38">
        <f>IF(AND(AA77=Matrica!$A$4,AB77=Matrica!$B$3),Matrica!$B$4,IF(AND(AA77=Matrica!$A$4,AB77=Matrica!$E$3),Matrica!$E$4,IF(AND(AA77=Matrica!$A$4,AB77=Matrica!$H$3),Matrica!$H$4,IF(AND(AA77=Matrica!$A$5,AB77=Matrica!$B$3),Matrica!$B$5,IF(AND(AA77=Matrica!$A$5,AB77=Matrica!$E$3),Matrica!$E$5,IF(AND(AA77=Matrica!$A$5,AB77=Matrica!$H$3),Matrica!$H$5,IF(AND(AA77=Matrica!$A$6,AB77=Matrica!$B$3),Matrica!$B$6,IF(AND(AA77=Matrica!$A$6,AB77=Matrica!$E$3),Matrica!$E$6,IF(AND(AA77=Matrica!$A$6,AB77=Matrica!$H$3),Matrica!$H$6,IF(AND(AA77=Matrica!$A$7,AB77=Matrica!$B$3),Matrica!$B$7,IF(AND(AA77=Matrica!$A$7,AB77=Matrica!$E$3),Matrica!$E$7,IF(AND(AA77=Matrica!$A$7,AB77=Matrica!$H$3),Matrica!$H$7,IF(AND(AA77=Matrica!$A$8,AB77=Matrica!$B$3),Matrica!$B$8,IF(AND(AA77=Matrica!$A$8,AB77=Matrica!$E$3),Matrica!$E$8,IF(AND(AA77=Matrica!$A$8,AB77=Matrica!$H$3),Matrica!$H$8,IF(AND(AA77=Matrica!$A$9,AB77=Matrica!$B$3),Matrica!$B$9,IF(AND(AA77=Matrica!$A$9,AB77=Matrica!$E$3),Matrica!$E$9,IF(AND(AA77=Matrica!$A$9,AB77=Matrica!$H$3),Matrica!$H$9,IF(AND(AA77=Matrica!$A$10,AB77=Matrica!$B$3),Matrica!$B$10,IF(AND(AA77=Matrica!$A$10,AB77=Matrica!$E$3),Matrica!$E$10,IF(AND(AA77=Matrica!$A$10,AB77=Matrica!$H$3),Matrica!$H$10,IF(AND(AA77=Matrica!$A$11,AB77=Matrica!$B$3),Matrica!$B$11,IF(AND(AA77=Matrica!$A$11,AB77=Matrica!$E$3),Matrica!$E$11,IF(AND(AA77=Matrica!$A$11,AB77=Matrica!$H$3),Matrica!$H$11,IF(AND(AA77=Matrica!$A$12,AB77=Matrica!$B$3),Matrica!$B$12,IF(AND(AA77=Matrica!$A$12,AB77=Matrica!$E$3),Matrica!$E$12,IF(AND(AA77=Matrica!$A$12,AB77=Matrica!$H$3),Matrica!$H$12,IF(AND(AA77=Matrica!$A$13,AB77=Matrica!$B$3),Matrica!$B$13,IF(AND(AA77=Matrica!$A$13,AB77=Matrica!$E$3),Matrica!$E$13,IF(AND(AA77=Matrica!$A$13,AB77=Matrica!$H$3),Matrica!$H$13,IF(AND(AA77=Matrica!$A$14,AB77=Matrica!$B$3),Matrica!$B$14,IF(AND(AA77=Matrica!$A$14,AB77=Matrica!$E$3),Matrica!$E$14,IF(AND(AA77=Matrica!$A$14,AB77=Matrica!$H$3),Matrica!$H$14,IF(AND(AA77=Matrica!$A$15,AB77=Matrica!$B$3),Matrica!$B$15,IF(AND(AA77=Matrica!$A$15,AB77=Matrica!$E$3),Matrica!$E$15,IF(AND(AA77=Matrica!$A$15,AB77=Matrica!$H$3),Matrica!$H$15,IF(AND(AA77=Matrica!$A$16,AB77=Matrica!$B$3),Matrica!$B$16,IF(AND(AA77=Matrica!$A$16,AB77=Matrica!$E$3),Matrica!$E$16,IF(AND(AA77=Matrica!$A$16,AB77=Matrica!$H$3),Matrica!$H$16,"")))))))))))))))))))))))))))))))))))))))</f>
        <v>2.76</v>
      </c>
      <c r="Z77" s="38">
        <f>IF(AND(AA77=Matrica!$A$4,AB77=Matrica!$B$3),Matrica!$D$4,IF(AND(AA77=Matrica!$A$4,AB77=Matrica!$E$3),Matrica!$G$4,IF(AND(AA77=Matrica!$A$4,AB77=Matrica!$H$3),Matrica!$J$4,IF(AND(AA77=Matrica!$A$5,AB77=Matrica!$B$3),Matrica!$D$5,IF(AND(AA77=Matrica!$A$5,AB77=Matrica!$E$3),Matrica!$G$5,IF(AND(AA77=Matrica!$A$5,AB77=Matrica!$H$3),Matrica!$J$5,IF(AND(AA77=Matrica!$A$6,AB77=Matrica!$B$3),Matrica!$D$6,IF(AND(AA77=Matrica!$A$6,AB77=Matrica!$E$3),Matrica!$G$6,IF(AND(AA77=Matrica!$A$6,AB77=Matrica!$H$3),Matrica!$J$6,IF(AND(AA77=Matrica!$A$7,AB77=Matrica!$B$3),Matrica!$D$7,IF(AND(AA77=Matrica!$A$7,AB77=Matrica!$E$3),Matrica!$G$7,IF(AND(AA77=Matrica!$A$7,AB77=Matrica!$H$3),Matrica!$J$7,IF(AND(AA77=Matrica!$A$8,AB77=Matrica!$B$3),Matrica!$D$8,IF(AND(AA77=Matrica!$A$8,AB77=Matrica!$E$3),Matrica!$G$8,IF(AND(AA77=Matrica!$A$8,AB77=Matrica!$H$3),Matrica!$J$8,IF(AND(AA77=Matrica!$A$9,AB77=Matrica!$B$3),Matrica!$D$9,IF(AND(AA77=Matrica!$A$9,AB77=Matrica!$E$3),Matrica!$G$9,IF(AND(AA77=Matrica!$A$9,AB77=Matrica!$H$3),Matrica!$J$9,IF(AND(AA77=Matrica!$A$10,AB77=Matrica!$B$3),Matrica!$D$10,IF(AND(AA77=Matrica!$A$10,AB77=Matrica!$E$3),Matrica!$G$10,IF(AND(AA77=Matrica!$A$10,AB77=Matrica!$H$3),Matrica!$J$10,IF(AND(AA77=Matrica!$A$11,AB77=Matrica!$B$3),Matrica!$D$11,IF(AND(AA77=Matrica!$A$11,AB77=Matrica!$E$3),Matrica!$G$11,IF(AND(AA77=Matrica!$A$11,AB77=Matrica!$H$3),Matrica!$J$11,IF(AND(AA77=Matrica!$A$12,AB77=Matrica!$B$3),Matrica!$D$12,IF(AND(AA77=Matrica!$A$12,AB77=Matrica!$E$3),Matrica!$G$12,IF(AND(AA77=Matrica!$A$12,AB77=Matrica!$H$3),Matrica!$J$12,IF(AND(AA77=Matrica!$A$13,AB77=Matrica!$B$3),Matrica!$D$13,IF(AND(AA77=Matrica!$A$13,AB77=Matrica!$E$3),Matrica!$G$13,IF(AND(AA77=Matrica!$A$13,AB77=Matrica!$H$3),Matrica!$J$13,IF(AND(AA77=Matrica!$A$14,AB77=Matrica!$B$3),Matrica!$D$14,IF(AND(AA77=Matrica!$A$14,AB77=Matrica!$E$3),Matrica!$G$14,IF(AND(AA77=Matrica!$A$14,AB77=Matrica!$H$3),Matrica!$J$14,IF(AND(AA77=Matrica!$A$15,AB77=Matrica!$B$3),Matrica!$D$15,IF(AND(AA77=Matrica!$A$15,AB77=Matrica!$E$3),Matrica!$G$15,IF(AND(AA77=Matrica!$A$15,AB77=Matrica!$H$3),Matrica!$J$15,IF(AND(AA77=Matrica!$A$16,AB77=Matrica!$B$3),Matrica!$D$16,IF(AND(AA77=Matrica!$A$16,AB77=Matrica!$E$3),Matrica!$G$16,IF(AND(AA77=Matrica!$A$16,AB77=Matrica!$H$3),Matrica!$J$16,"")))))))))))))))))))))))))))))))))))))))</f>
        <v>2.84</v>
      </c>
      <c r="AA77" s="45" t="s">
        <v>11</v>
      </c>
      <c r="AB77" s="45">
        <v>3</v>
      </c>
      <c r="AC77" s="50">
        <v>2.84</v>
      </c>
      <c r="AD77" s="37" t="str">
        <f t="shared" si="21"/>
        <v>PAD</v>
      </c>
      <c r="AE77" s="37">
        <f t="shared" si="19"/>
        <v>-0.35087719298246423</v>
      </c>
      <c r="AF77" s="37">
        <f t="shared" si="20"/>
        <v>-9.2651757188498413E-2</v>
      </c>
      <c r="AG77" s="47">
        <v>0.1</v>
      </c>
      <c r="AH77" s="53">
        <f>AC76/((P76-P77)/P77+1)</f>
        <v>2.8886736214605064</v>
      </c>
    </row>
    <row r="78" spans="3:34" ht="30" customHeight="1" x14ac:dyDescent="0.25">
      <c r="C78" s="52" t="s">
        <v>219</v>
      </c>
      <c r="D78" s="43" t="s">
        <v>65</v>
      </c>
      <c r="E78" s="39" t="s">
        <v>10</v>
      </c>
      <c r="F78" s="43" t="s">
        <v>137</v>
      </c>
      <c r="G78" s="38"/>
      <c r="H78" s="38"/>
      <c r="I78" s="38">
        <v>0.1</v>
      </c>
      <c r="J78" s="38">
        <v>17.32</v>
      </c>
      <c r="K78" s="38">
        <v>17.32</v>
      </c>
      <c r="L78" s="42">
        <f t="shared" si="13"/>
        <v>17.32</v>
      </c>
      <c r="M78" s="42">
        <f t="shared" si="14"/>
        <v>19.052</v>
      </c>
      <c r="N78" s="41">
        <v>2871.8</v>
      </c>
      <c r="O78" s="41">
        <f t="shared" si="22"/>
        <v>49739.576000000001</v>
      </c>
      <c r="P78" s="41">
        <f t="shared" si="23"/>
        <v>54713.533600000002</v>
      </c>
      <c r="Q78" s="41">
        <f t="shared" si="24"/>
        <v>17.654737962979397</v>
      </c>
      <c r="R78" s="41">
        <f t="shared" si="25"/>
        <v>19.420211759277336</v>
      </c>
      <c r="S78" s="41">
        <v>3.48</v>
      </c>
      <c r="T78" s="38" t="s">
        <v>9</v>
      </c>
      <c r="U78" s="38" t="s">
        <v>292</v>
      </c>
      <c r="V78" s="41">
        <v>3.83</v>
      </c>
      <c r="W78" s="38" t="s">
        <v>9</v>
      </c>
      <c r="X78" s="38" t="s">
        <v>291</v>
      </c>
      <c r="Y78" s="38">
        <f>IF(AND(AA78=Matrica!$A$4,AB78=Matrica!$B$3),Matrica!$B$4,IF(AND(AA78=Matrica!$A$4,AB78=Matrica!$E$3),Matrica!$E$4,IF(AND(AA78=Matrica!$A$4,AB78=Matrica!$H$3),Matrica!$H$4,IF(AND(AA78=Matrica!$A$5,AB78=Matrica!$B$3),Matrica!$B$5,IF(AND(AA78=Matrica!$A$5,AB78=Matrica!$E$3),Matrica!$E$5,IF(AND(AA78=Matrica!$A$5,AB78=Matrica!$H$3),Matrica!$H$5,IF(AND(AA78=Matrica!$A$6,AB78=Matrica!$B$3),Matrica!$B$6,IF(AND(AA78=Matrica!$A$6,AB78=Matrica!$E$3),Matrica!$E$6,IF(AND(AA78=Matrica!$A$6,AB78=Matrica!$H$3),Matrica!$H$6,IF(AND(AA78=Matrica!$A$7,AB78=Matrica!$B$3),Matrica!$B$7,IF(AND(AA78=Matrica!$A$7,AB78=Matrica!$E$3),Matrica!$E$7,IF(AND(AA78=Matrica!$A$7,AB78=Matrica!$H$3),Matrica!$H$7,IF(AND(AA78=Matrica!$A$8,AB78=Matrica!$B$3),Matrica!$B$8,IF(AND(AA78=Matrica!$A$8,AB78=Matrica!$E$3),Matrica!$E$8,IF(AND(AA78=Matrica!$A$8,AB78=Matrica!$H$3),Matrica!$H$8,IF(AND(AA78=Matrica!$A$9,AB78=Matrica!$B$3),Matrica!$B$9,IF(AND(AA78=Matrica!$A$9,AB78=Matrica!$E$3),Matrica!$E$9,IF(AND(AA78=Matrica!$A$9,AB78=Matrica!$H$3),Matrica!$H$9,IF(AND(AA78=Matrica!$A$10,AB78=Matrica!$B$3),Matrica!$B$10,IF(AND(AA78=Matrica!$A$10,AB78=Matrica!$E$3),Matrica!$E$10,IF(AND(AA78=Matrica!$A$10,AB78=Matrica!$H$3),Matrica!$H$10,IF(AND(AA78=Matrica!$A$11,AB78=Matrica!$B$3),Matrica!$B$11,IF(AND(AA78=Matrica!$A$11,AB78=Matrica!$E$3),Matrica!$E$11,IF(AND(AA78=Matrica!$A$11,AB78=Matrica!$H$3),Matrica!$H$11,IF(AND(AA78=Matrica!$A$12,AB78=Matrica!$B$3),Matrica!$B$12,IF(AND(AA78=Matrica!$A$12,AB78=Matrica!$E$3),Matrica!$E$12,IF(AND(AA78=Matrica!$A$12,AB78=Matrica!$H$3),Matrica!$H$12,IF(AND(AA78=Matrica!$A$13,AB78=Matrica!$B$3),Matrica!$B$13,IF(AND(AA78=Matrica!$A$13,AB78=Matrica!$E$3),Matrica!$E$13,IF(AND(AA78=Matrica!$A$13,AB78=Matrica!$H$3),Matrica!$H$13,IF(AND(AA78=Matrica!$A$14,AB78=Matrica!$B$3),Matrica!$B$14,IF(AND(AA78=Matrica!$A$14,AB78=Matrica!$E$3),Matrica!$E$14,IF(AND(AA78=Matrica!$A$14,AB78=Matrica!$H$3),Matrica!$H$14,IF(AND(AA78=Matrica!$A$15,AB78=Matrica!$B$3),Matrica!$B$15,IF(AND(AA78=Matrica!$A$15,AB78=Matrica!$E$3),Matrica!$E$15,IF(AND(AA78=Matrica!$A$15,AB78=Matrica!$H$3),Matrica!$H$15,IF(AND(AA78=Matrica!$A$16,AB78=Matrica!$B$3),Matrica!$B$16,IF(AND(AA78=Matrica!$A$16,AB78=Matrica!$E$3),Matrica!$E$16,IF(AND(AA78=Matrica!$A$16,AB78=Matrica!$H$3),Matrica!$H$16,"")))))))))))))))))))))))))))))))))))))))</f>
        <v>3.84</v>
      </c>
      <c r="Z78" s="38">
        <f>IF(AND(AA78=Matrica!$A$4,AB78=Matrica!$B$3),Matrica!$D$4,IF(AND(AA78=Matrica!$A$4,AB78=Matrica!$E$3),Matrica!$G$4,IF(AND(AA78=Matrica!$A$4,AB78=Matrica!$H$3),Matrica!$J$4,IF(AND(AA78=Matrica!$A$5,AB78=Matrica!$B$3),Matrica!$D$5,IF(AND(AA78=Matrica!$A$5,AB78=Matrica!$E$3),Matrica!$G$5,IF(AND(AA78=Matrica!$A$5,AB78=Matrica!$H$3),Matrica!$J$5,IF(AND(AA78=Matrica!$A$6,AB78=Matrica!$B$3),Matrica!$D$6,IF(AND(AA78=Matrica!$A$6,AB78=Matrica!$E$3),Matrica!$G$6,IF(AND(AA78=Matrica!$A$6,AB78=Matrica!$H$3),Matrica!$J$6,IF(AND(AA78=Matrica!$A$7,AB78=Matrica!$B$3),Matrica!$D$7,IF(AND(AA78=Matrica!$A$7,AB78=Matrica!$E$3),Matrica!$G$7,IF(AND(AA78=Matrica!$A$7,AB78=Matrica!$H$3),Matrica!$J$7,IF(AND(AA78=Matrica!$A$8,AB78=Matrica!$B$3),Matrica!$D$8,IF(AND(AA78=Matrica!$A$8,AB78=Matrica!$E$3),Matrica!$G$8,IF(AND(AA78=Matrica!$A$8,AB78=Matrica!$H$3),Matrica!$J$8,IF(AND(AA78=Matrica!$A$9,AB78=Matrica!$B$3),Matrica!$D$9,IF(AND(AA78=Matrica!$A$9,AB78=Matrica!$E$3),Matrica!$G$9,IF(AND(AA78=Matrica!$A$9,AB78=Matrica!$H$3),Matrica!$J$9,IF(AND(AA78=Matrica!$A$10,AB78=Matrica!$B$3),Matrica!$D$10,IF(AND(AA78=Matrica!$A$10,AB78=Matrica!$E$3),Matrica!$G$10,IF(AND(AA78=Matrica!$A$10,AB78=Matrica!$H$3),Matrica!$J$10,IF(AND(AA78=Matrica!$A$11,AB78=Matrica!$B$3),Matrica!$D$11,IF(AND(AA78=Matrica!$A$11,AB78=Matrica!$E$3),Matrica!$G$11,IF(AND(AA78=Matrica!$A$11,AB78=Matrica!$H$3),Matrica!$J$11,IF(AND(AA78=Matrica!$A$12,AB78=Matrica!$B$3),Matrica!$D$12,IF(AND(AA78=Matrica!$A$12,AB78=Matrica!$E$3),Matrica!$G$12,IF(AND(AA78=Matrica!$A$12,AB78=Matrica!$H$3),Matrica!$J$12,IF(AND(AA78=Matrica!$A$13,AB78=Matrica!$B$3),Matrica!$D$13,IF(AND(AA78=Matrica!$A$13,AB78=Matrica!$E$3),Matrica!$G$13,IF(AND(AA78=Matrica!$A$13,AB78=Matrica!$H$3),Matrica!$J$13,IF(AND(AA78=Matrica!$A$14,AB78=Matrica!$B$3),Matrica!$D$14,IF(AND(AA78=Matrica!$A$14,AB78=Matrica!$E$3),Matrica!$G$14,IF(AND(AA78=Matrica!$A$14,AB78=Matrica!$H$3),Matrica!$J$14,IF(AND(AA78=Matrica!$A$15,AB78=Matrica!$B$3),Matrica!$D$15,IF(AND(AA78=Matrica!$A$15,AB78=Matrica!$E$3),Matrica!$G$15,IF(AND(AA78=Matrica!$A$15,AB78=Matrica!$H$3),Matrica!$J$15,IF(AND(AA78=Matrica!$A$16,AB78=Matrica!$B$3),Matrica!$D$16,IF(AND(AA78=Matrica!$A$16,AB78=Matrica!$E$3),Matrica!$G$16,IF(AND(AA78=Matrica!$A$16,AB78=Matrica!$H$3),Matrica!$J$16,"")))))))))))))))))))))))))))))))))))))))</f>
        <v>3.96</v>
      </c>
      <c r="AA78" s="45" t="s">
        <v>9</v>
      </c>
      <c r="AB78" s="45">
        <v>3</v>
      </c>
      <c r="AC78" s="50">
        <v>3.96</v>
      </c>
      <c r="AD78" s="37" t="str">
        <f t="shared" si="21"/>
        <v>RAST</v>
      </c>
      <c r="AE78" s="37">
        <f t="shared" si="19"/>
        <v>13.793103448275861</v>
      </c>
      <c r="AF78" s="37">
        <f t="shared" si="20"/>
        <v>3.3942558746736261E-2</v>
      </c>
      <c r="AG78" s="47">
        <v>229.37</v>
      </c>
    </row>
    <row r="79" spans="3:34" ht="30" x14ac:dyDescent="0.25">
      <c r="C79" s="52" t="s">
        <v>220</v>
      </c>
      <c r="D79" s="43" t="s">
        <v>65</v>
      </c>
      <c r="E79" s="39" t="s">
        <v>11</v>
      </c>
      <c r="F79" s="43" t="s">
        <v>137</v>
      </c>
      <c r="G79" s="38"/>
      <c r="H79" s="38"/>
      <c r="I79" s="38">
        <v>0.1</v>
      </c>
      <c r="J79" s="38">
        <v>14.88</v>
      </c>
      <c r="K79" s="38">
        <v>14.88</v>
      </c>
      <c r="L79" s="42">
        <f t="shared" si="13"/>
        <v>14.88</v>
      </c>
      <c r="M79" s="42">
        <f t="shared" si="14"/>
        <v>16.368000000000002</v>
      </c>
      <c r="N79" s="41">
        <v>2871.8</v>
      </c>
      <c r="O79" s="41">
        <f t="shared" si="22"/>
        <v>42732.384000000005</v>
      </c>
      <c r="P79" s="41">
        <f t="shared" si="23"/>
        <v>47005.622400000007</v>
      </c>
      <c r="Q79" s="41">
        <f t="shared" si="24"/>
        <v>15.167580882744426</v>
      </c>
      <c r="R79" s="41">
        <f t="shared" si="25"/>
        <v>16.684338971018867</v>
      </c>
      <c r="S79" s="41">
        <v>2.99</v>
      </c>
      <c r="T79" s="38" t="s">
        <v>10</v>
      </c>
      <c r="U79" s="38" t="s">
        <v>292</v>
      </c>
      <c r="V79" s="41">
        <v>3.29</v>
      </c>
      <c r="W79" s="38" t="s">
        <v>10</v>
      </c>
      <c r="X79" s="38" t="s">
        <v>291</v>
      </c>
      <c r="Y79" s="38">
        <f>IF(AND(AA79=Matrica!$A$4,AB79=Matrica!$B$3),Matrica!$B$4,IF(AND(AA79=Matrica!$A$4,AB79=Matrica!$E$3),Matrica!$E$4,IF(AND(AA79=Matrica!$A$4,AB79=Matrica!$H$3),Matrica!$H$4,IF(AND(AA79=Matrica!$A$5,AB79=Matrica!$B$3),Matrica!$B$5,IF(AND(AA79=Matrica!$A$5,AB79=Matrica!$E$3),Matrica!$E$5,IF(AND(AA79=Matrica!$A$5,AB79=Matrica!$H$3),Matrica!$H$5,IF(AND(AA79=Matrica!$A$6,AB79=Matrica!$B$3),Matrica!$B$6,IF(AND(AA79=Matrica!$A$6,AB79=Matrica!$E$3),Matrica!$E$6,IF(AND(AA79=Matrica!$A$6,AB79=Matrica!$H$3),Matrica!$H$6,IF(AND(AA79=Matrica!$A$7,AB79=Matrica!$B$3),Matrica!$B$7,IF(AND(AA79=Matrica!$A$7,AB79=Matrica!$E$3),Matrica!$E$7,IF(AND(AA79=Matrica!$A$7,AB79=Matrica!$H$3),Matrica!$H$7,IF(AND(AA79=Matrica!$A$8,AB79=Matrica!$B$3),Matrica!$B$8,IF(AND(AA79=Matrica!$A$8,AB79=Matrica!$E$3),Matrica!$E$8,IF(AND(AA79=Matrica!$A$8,AB79=Matrica!$H$3),Matrica!$H$8,IF(AND(AA79=Matrica!$A$9,AB79=Matrica!$B$3),Matrica!$B$9,IF(AND(AA79=Matrica!$A$9,AB79=Matrica!$E$3),Matrica!$E$9,IF(AND(AA79=Matrica!$A$9,AB79=Matrica!$H$3),Matrica!$H$9,IF(AND(AA79=Matrica!$A$10,AB79=Matrica!$B$3),Matrica!$B$10,IF(AND(AA79=Matrica!$A$10,AB79=Matrica!$E$3),Matrica!$E$10,IF(AND(AA79=Matrica!$A$10,AB79=Matrica!$H$3),Matrica!$H$10,IF(AND(AA79=Matrica!$A$11,AB79=Matrica!$B$3),Matrica!$B$11,IF(AND(AA79=Matrica!$A$11,AB79=Matrica!$E$3),Matrica!$E$11,IF(AND(AA79=Matrica!$A$11,AB79=Matrica!$H$3),Matrica!$H$11,IF(AND(AA79=Matrica!$A$12,AB79=Matrica!$B$3),Matrica!$B$12,IF(AND(AA79=Matrica!$A$12,AB79=Matrica!$E$3),Matrica!$E$12,IF(AND(AA79=Matrica!$A$12,AB79=Matrica!$H$3),Matrica!$H$12,IF(AND(AA79=Matrica!$A$13,AB79=Matrica!$B$3),Matrica!$B$13,IF(AND(AA79=Matrica!$A$13,AB79=Matrica!$E$3),Matrica!$E$13,IF(AND(AA79=Matrica!$A$13,AB79=Matrica!$H$3),Matrica!$H$13,IF(AND(AA79=Matrica!$A$14,AB79=Matrica!$B$3),Matrica!$B$14,IF(AND(AA79=Matrica!$A$14,AB79=Matrica!$E$3),Matrica!$E$14,IF(AND(AA79=Matrica!$A$14,AB79=Matrica!$H$3),Matrica!$H$14,IF(AND(AA79=Matrica!$A$15,AB79=Matrica!$B$3),Matrica!$B$15,IF(AND(AA79=Matrica!$A$15,AB79=Matrica!$E$3),Matrica!$E$15,IF(AND(AA79=Matrica!$A$15,AB79=Matrica!$H$3),Matrica!$H$15,IF(AND(AA79=Matrica!$A$16,AB79=Matrica!$B$3),Matrica!$B$16,IF(AND(AA79=Matrica!$A$16,AB79=Matrica!$E$3),Matrica!$E$16,IF(AND(AA79=Matrica!$A$16,AB79=Matrica!$H$3),Matrica!$H$16,"")))))))))))))))))))))))))))))))))))))))</f>
        <v>3.34</v>
      </c>
      <c r="Z79" s="38">
        <f>IF(AND(AA79=Matrica!$A$4,AB79=Matrica!$B$3),Matrica!$D$4,IF(AND(AA79=Matrica!$A$4,AB79=Matrica!$E$3),Matrica!$G$4,IF(AND(AA79=Matrica!$A$4,AB79=Matrica!$H$3),Matrica!$J$4,IF(AND(AA79=Matrica!$A$5,AB79=Matrica!$B$3),Matrica!$D$5,IF(AND(AA79=Matrica!$A$5,AB79=Matrica!$E$3),Matrica!$G$5,IF(AND(AA79=Matrica!$A$5,AB79=Matrica!$H$3),Matrica!$J$5,IF(AND(AA79=Matrica!$A$6,AB79=Matrica!$B$3),Matrica!$D$6,IF(AND(AA79=Matrica!$A$6,AB79=Matrica!$E$3),Matrica!$G$6,IF(AND(AA79=Matrica!$A$6,AB79=Matrica!$H$3),Matrica!$J$6,IF(AND(AA79=Matrica!$A$7,AB79=Matrica!$B$3),Matrica!$D$7,IF(AND(AA79=Matrica!$A$7,AB79=Matrica!$E$3),Matrica!$G$7,IF(AND(AA79=Matrica!$A$7,AB79=Matrica!$H$3),Matrica!$J$7,IF(AND(AA79=Matrica!$A$8,AB79=Matrica!$B$3),Matrica!$D$8,IF(AND(AA79=Matrica!$A$8,AB79=Matrica!$E$3),Matrica!$G$8,IF(AND(AA79=Matrica!$A$8,AB79=Matrica!$H$3),Matrica!$J$8,IF(AND(AA79=Matrica!$A$9,AB79=Matrica!$B$3),Matrica!$D$9,IF(AND(AA79=Matrica!$A$9,AB79=Matrica!$E$3),Matrica!$G$9,IF(AND(AA79=Matrica!$A$9,AB79=Matrica!$H$3),Matrica!$J$9,IF(AND(AA79=Matrica!$A$10,AB79=Matrica!$B$3),Matrica!$D$10,IF(AND(AA79=Matrica!$A$10,AB79=Matrica!$E$3),Matrica!$G$10,IF(AND(AA79=Matrica!$A$10,AB79=Matrica!$H$3),Matrica!$J$10,IF(AND(AA79=Matrica!$A$11,AB79=Matrica!$B$3),Matrica!$D$11,IF(AND(AA79=Matrica!$A$11,AB79=Matrica!$E$3),Matrica!$G$11,IF(AND(AA79=Matrica!$A$11,AB79=Matrica!$H$3),Matrica!$J$11,IF(AND(AA79=Matrica!$A$12,AB79=Matrica!$B$3),Matrica!$D$12,IF(AND(AA79=Matrica!$A$12,AB79=Matrica!$E$3),Matrica!$G$12,IF(AND(AA79=Matrica!$A$12,AB79=Matrica!$H$3),Matrica!$J$12,IF(AND(AA79=Matrica!$A$13,AB79=Matrica!$B$3),Matrica!$D$13,IF(AND(AA79=Matrica!$A$13,AB79=Matrica!$E$3),Matrica!$G$13,IF(AND(AA79=Matrica!$A$13,AB79=Matrica!$H$3),Matrica!$J$13,IF(AND(AA79=Matrica!$A$14,AB79=Matrica!$B$3),Matrica!$D$14,IF(AND(AA79=Matrica!$A$14,AB79=Matrica!$E$3),Matrica!$G$14,IF(AND(AA79=Matrica!$A$14,AB79=Matrica!$H$3),Matrica!$J$14,IF(AND(AA79=Matrica!$A$15,AB79=Matrica!$B$3),Matrica!$D$15,IF(AND(AA79=Matrica!$A$15,AB79=Matrica!$E$3),Matrica!$G$15,IF(AND(AA79=Matrica!$A$15,AB79=Matrica!$H$3),Matrica!$J$15,IF(AND(AA79=Matrica!$A$16,AB79=Matrica!$B$3),Matrica!$D$16,IF(AND(AA79=Matrica!$A$16,AB79=Matrica!$E$3),Matrica!$G$16,IF(AND(AA79=Matrica!$A$16,AB79=Matrica!$H$3),Matrica!$J$16,"")))))))))))))))))))))))))))))))))))))))</f>
        <v>3.45</v>
      </c>
      <c r="AA79" s="45" t="s">
        <v>10</v>
      </c>
      <c r="AB79" s="45">
        <v>3</v>
      </c>
      <c r="AC79" s="50">
        <v>3.34</v>
      </c>
      <c r="AD79" s="37" t="str">
        <f t="shared" si="21"/>
        <v>RAST</v>
      </c>
      <c r="AE79" s="37">
        <f t="shared" si="19"/>
        <v>11.705685618729083</v>
      </c>
      <c r="AF79" s="37">
        <f t="shared" si="20"/>
        <v>1.5197568389057697E-2</v>
      </c>
      <c r="AG79" s="47">
        <v>29.57</v>
      </c>
      <c r="AH79" s="53">
        <f>AC78/((P78-P79)/P79+1)</f>
        <v>3.4021247113163975</v>
      </c>
    </row>
    <row r="80" spans="3:34" ht="30" customHeight="1" x14ac:dyDescent="0.25">
      <c r="C80" s="52" t="s">
        <v>221</v>
      </c>
      <c r="D80" s="43" t="s">
        <v>65</v>
      </c>
      <c r="E80" s="39" t="s">
        <v>12</v>
      </c>
      <c r="F80" s="43" t="s">
        <v>137</v>
      </c>
      <c r="G80" s="38"/>
      <c r="H80" s="38"/>
      <c r="I80" s="38">
        <v>0.1</v>
      </c>
      <c r="J80" s="38">
        <v>13.65</v>
      </c>
      <c r="K80" s="38">
        <v>13.65</v>
      </c>
      <c r="L80" s="42">
        <f t="shared" si="13"/>
        <v>13.65</v>
      </c>
      <c r="M80" s="42">
        <f t="shared" si="14"/>
        <v>15.015000000000001</v>
      </c>
      <c r="N80" s="41">
        <v>2871.8</v>
      </c>
      <c r="O80" s="41">
        <f t="shared" si="22"/>
        <v>39200.070000000007</v>
      </c>
      <c r="P80" s="41">
        <f t="shared" si="23"/>
        <v>43120.077000000005</v>
      </c>
      <c r="Q80" s="41">
        <f t="shared" si="24"/>
        <v>13.913809075904664</v>
      </c>
      <c r="R80" s="41">
        <f t="shared" si="25"/>
        <v>15.305189983495131</v>
      </c>
      <c r="S80" s="41">
        <v>2.74</v>
      </c>
      <c r="T80" s="38" t="s">
        <v>11</v>
      </c>
      <c r="U80" s="38" t="s">
        <v>291</v>
      </c>
      <c r="V80" s="41">
        <v>3.02</v>
      </c>
      <c r="W80" s="38" t="s">
        <v>10</v>
      </c>
      <c r="X80" s="38" t="s">
        <v>292</v>
      </c>
      <c r="Y80" s="38">
        <f>IF(AND(AA80=Matrica!$A$4,AB80=Matrica!$B$3),Matrica!$B$4,IF(AND(AA80=Matrica!$A$4,AB80=Matrica!$E$3),Matrica!$E$4,IF(AND(AA80=Matrica!$A$4,AB80=Matrica!$H$3),Matrica!$H$4,IF(AND(AA80=Matrica!$A$5,AB80=Matrica!$B$3),Matrica!$B$5,IF(AND(AA80=Matrica!$A$5,AB80=Matrica!$E$3),Matrica!$E$5,IF(AND(AA80=Matrica!$A$5,AB80=Matrica!$H$3),Matrica!$H$5,IF(AND(AA80=Matrica!$A$6,AB80=Matrica!$B$3),Matrica!$B$6,IF(AND(AA80=Matrica!$A$6,AB80=Matrica!$E$3),Matrica!$E$6,IF(AND(AA80=Matrica!$A$6,AB80=Matrica!$H$3),Matrica!$H$6,IF(AND(AA80=Matrica!$A$7,AB80=Matrica!$B$3),Matrica!$B$7,IF(AND(AA80=Matrica!$A$7,AB80=Matrica!$E$3),Matrica!$E$7,IF(AND(AA80=Matrica!$A$7,AB80=Matrica!$H$3),Matrica!$H$7,IF(AND(AA80=Matrica!$A$8,AB80=Matrica!$B$3),Matrica!$B$8,IF(AND(AA80=Matrica!$A$8,AB80=Matrica!$E$3),Matrica!$E$8,IF(AND(AA80=Matrica!$A$8,AB80=Matrica!$H$3),Matrica!$H$8,IF(AND(AA80=Matrica!$A$9,AB80=Matrica!$B$3),Matrica!$B$9,IF(AND(AA80=Matrica!$A$9,AB80=Matrica!$E$3),Matrica!$E$9,IF(AND(AA80=Matrica!$A$9,AB80=Matrica!$H$3),Matrica!$H$9,IF(AND(AA80=Matrica!$A$10,AB80=Matrica!$B$3),Matrica!$B$10,IF(AND(AA80=Matrica!$A$10,AB80=Matrica!$E$3),Matrica!$E$10,IF(AND(AA80=Matrica!$A$10,AB80=Matrica!$H$3),Matrica!$H$10,IF(AND(AA80=Matrica!$A$11,AB80=Matrica!$B$3),Matrica!$B$11,IF(AND(AA80=Matrica!$A$11,AB80=Matrica!$E$3),Matrica!$E$11,IF(AND(AA80=Matrica!$A$11,AB80=Matrica!$H$3),Matrica!$H$11,IF(AND(AA80=Matrica!$A$12,AB80=Matrica!$B$3),Matrica!$B$12,IF(AND(AA80=Matrica!$A$12,AB80=Matrica!$E$3),Matrica!$E$12,IF(AND(AA80=Matrica!$A$12,AB80=Matrica!$H$3),Matrica!$H$12,IF(AND(AA80=Matrica!$A$13,AB80=Matrica!$B$3),Matrica!$B$13,IF(AND(AA80=Matrica!$A$13,AB80=Matrica!$E$3),Matrica!$E$13,IF(AND(AA80=Matrica!$A$13,AB80=Matrica!$H$3),Matrica!$H$13,IF(AND(AA80=Matrica!$A$14,AB80=Matrica!$B$3),Matrica!$B$14,IF(AND(AA80=Matrica!$A$14,AB80=Matrica!$E$3),Matrica!$E$14,IF(AND(AA80=Matrica!$A$14,AB80=Matrica!$H$3),Matrica!$H$14,IF(AND(AA80=Matrica!$A$15,AB80=Matrica!$B$3),Matrica!$B$15,IF(AND(AA80=Matrica!$A$15,AB80=Matrica!$E$3),Matrica!$E$15,IF(AND(AA80=Matrica!$A$15,AB80=Matrica!$H$3),Matrica!$H$15,IF(AND(AA80=Matrica!$A$16,AB80=Matrica!$B$3),Matrica!$B$16,IF(AND(AA80=Matrica!$A$16,AB80=Matrica!$E$3),Matrica!$E$16,IF(AND(AA80=Matrica!$A$16,AB80=Matrica!$H$3),Matrica!$H$16,"")))))))))))))))))))))))))))))))))))))))</f>
        <v>2.76</v>
      </c>
      <c r="Z80" s="38">
        <f>IF(AND(AA80=Matrica!$A$4,AB80=Matrica!$B$3),Matrica!$D$4,IF(AND(AA80=Matrica!$A$4,AB80=Matrica!$E$3),Matrica!$G$4,IF(AND(AA80=Matrica!$A$4,AB80=Matrica!$H$3),Matrica!$J$4,IF(AND(AA80=Matrica!$A$5,AB80=Matrica!$B$3),Matrica!$D$5,IF(AND(AA80=Matrica!$A$5,AB80=Matrica!$E$3),Matrica!$G$5,IF(AND(AA80=Matrica!$A$5,AB80=Matrica!$H$3),Matrica!$J$5,IF(AND(AA80=Matrica!$A$6,AB80=Matrica!$B$3),Matrica!$D$6,IF(AND(AA80=Matrica!$A$6,AB80=Matrica!$E$3),Matrica!$G$6,IF(AND(AA80=Matrica!$A$6,AB80=Matrica!$H$3),Matrica!$J$6,IF(AND(AA80=Matrica!$A$7,AB80=Matrica!$B$3),Matrica!$D$7,IF(AND(AA80=Matrica!$A$7,AB80=Matrica!$E$3),Matrica!$G$7,IF(AND(AA80=Matrica!$A$7,AB80=Matrica!$H$3),Matrica!$J$7,IF(AND(AA80=Matrica!$A$8,AB80=Matrica!$B$3),Matrica!$D$8,IF(AND(AA80=Matrica!$A$8,AB80=Matrica!$E$3),Matrica!$G$8,IF(AND(AA80=Matrica!$A$8,AB80=Matrica!$H$3),Matrica!$J$8,IF(AND(AA80=Matrica!$A$9,AB80=Matrica!$B$3),Matrica!$D$9,IF(AND(AA80=Matrica!$A$9,AB80=Matrica!$E$3),Matrica!$G$9,IF(AND(AA80=Matrica!$A$9,AB80=Matrica!$H$3),Matrica!$J$9,IF(AND(AA80=Matrica!$A$10,AB80=Matrica!$B$3),Matrica!$D$10,IF(AND(AA80=Matrica!$A$10,AB80=Matrica!$E$3),Matrica!$G$10,IF(AND(AA80=Matrica!$A$10,AB80=Matrica!$H$3),Matrica!$J$10,IF(AND(AA80=Matrica!$A$11,AB80=Matrica!$B$3),Matrica!$D$11,IF(AND(AA80=Matrica!$A$11,AB80=Matrica!$E$3),Matrica!$G$11,IF(AND(AA80=Matrica!$A$11,AB80=Matrica!$H$3),Matrica!$J$11,IF(AND(AA80=Matrica!$A$12,AB80=Matrica!$B$3),Matrica!$D$12,IF(AND(AA80=Matrica!$A$12,AB80=Matrica!$E$3),Matrica!$G$12,IF(AND(AA80=Matrica!$A$12,AB80=Matrica!$H$3),Matrica!$J$12,IF(AND(AA80=Matrica!$A$13,AB80=Matrica!$B$3),Matrica!$D$13,IF(AND(AA80=Matrica!$A$13,AB80=Matrica!$E$3),Matrica!$G$13,IF(AND(AA80=Matrica!$A$13,AB80=Matrica!$H$3),Matrica!$J$13,IF(AND(AA80=Matrica!$A$14,AB80=Matrica!$B$3),Matrica!$D$14,IF(AND(AA80=Matrica!$A$14,AB80=Matrica!$E$3),Matrica!$G$14,IF(AND(AA80=Matrica!$A$14,AB80=Matrica!$H$3),Matrica!$J$14,IF(AND(AA80=Matrica!$A$15,AB80=Matrica!$B$3),Matrica!$D$15,IF(AND(AA80=Matrica!$A$15,AB80=Matrica!$E$3),Matrica!$G$15,IF(AND(AA80=Matrica!$A$15,AB80=Matrica!$H$3),Matrica!$J$15,IF(AND(AA80=Matrica!$A$16,AB80=Matrica!$B$3),Matrica!$D$16,IF(AND(AA80=Matrica!$A$16,AB80=Matrica!$E$3),Matrica!$G$16,IF(AND(AA80=Matrica!$A$16,AB80=Matrica!$H$3),Matrica!$J$16,"")))))))))))))))))))))))))))))))))))))))</f>
        <v>2.84</v>
      </c>
      <c r="AA80" s="45" t="s">
        <v>11</v>
      </c>
      <c r="AB80" s="45">
        <v>3</v>
      </c>
      <c r="AC80" s="50">
        <v>2.78</v>
      </c>
      <c r="AD80" s="37" t="str">
        <f t="shared" si="21"/>
        <v>ISTI</v>
      </c>
      <c r="AE80" s="37">
        <f t="shared" si="19"/>
        <v>1.4598540145985253</v>
      </c>
      <c r="AF80" s="37">
        <f t="shared" si="20"/>
        <v>-7.9470198675496762E-2</v>
      </c>
      <c r="AG80" s="47">
        <v>2.25</v>
      </c>
      <c r="AH80" s="53">
        <f>AC79/((P79-P80)/P80+1)</f>
        <v>3.0639112903225802</v>
      </c>
    </row>
    <row r="81" spans="3:34" ht="30" x14ac:dyDescent="0.25">
      <c r="C81" s="52" t="s">
        <v>222</v>
      </c>
      <c r="D81" s="43" t="s">
        <v>65</v>
      </c>
      <c r="E81" s="39" t="s">
        <v>13</v>
      </c>
      <c r="F81" s="43" t="s">
        <v>137</v>
      </c>
      <c r="G81" s="38"/>
      <c r="H81" s="38"/>
      <c r="I81" s="38">
        <v>0.1</v>
      </c>
      <c r="J81" s="38">
        <v>13.42</v>
      </c>
      <c r="K81" s="38">
        <v>13.42</v>
      </c>
      <c r="L81" s="42">
        <f t="shared" si="13"/>
        <v>13.42</v>
      </c>
      <c r="M81" s="42">
        <f t="shared" si="14"/>
        <v>14.762</v>
      </c>
      <c r="N81" s="41">
        <v>2871.8</v>
      </c>
      <c r="O81" s="41">
        <f t="shared" si="22"/>
        <v>38539.556000000004</v>
      </c>
      <c r="P81" s="41">
        <f t="shared" si="23"/>
        <v>42393.511600000005</v>
      </c>
      <c r="Q81" s="41">
        <f t="shared" si="24"/>
        <v>13.679363941292351</v>
      </c>
      <c r="R81" s="41">
        <f t="shared" si="25"/>
        <v>15.047300335421587</v>
      </c>
      <c r="S81" s="41">
        <v>2.7</v>
      </c>
      <c r="T81" s="38" t="s">
        <v>11</v>
      </c>
      <c r="U81" s="38" t="s">
        <v>291</v>
      </c>
      <c r="V81" s="41">
        <v>2.97</v>
      </c>
      <c r="W81" s="38" t="s">
        <v>10</v>
      </c>
      <c r="X81" s="38" t="s">
        <v>292</v>
      </c>
      <c r="Y81" s="38">
        <f>IF(AND(AA81=Matrica!$A$4,AB81=Matrica!$B$3),Matrica!$B$4,IF(AND(AA81=Matrica!$A$4,AB81=Matrica!$E$3),Matrica!$E$4,IF(AND(AA81=Matrica!$A$4,AB81=Matrica!$H$3),Matrica!$H$4,IF(AND(AA81=Matrica!$A$5,AB81=Matrica!$B$3),Matrica!$B$5,IF(AND(AA81=Matrica!$A$5,AB81=Matrica!$E$3),Matrica!$E$5,IF(AND(AA81=Matrica!$A$5,AB81=Matrica!$H$3),Matrica!$H$5,IF(AND(AA81=Matrica!$A$6,AB81=Matrica!$B$3),Matrica!$B$6,IF(AND(AA81=Matrica!$A$6,AB81=Matrica!$E$3),Matrica!$E$6,IF(AND(AA81=Matrica!$A$6,AB81=Matrica!$H$3),Matrica!$H$6,IF(AND(AA81=Matrica!$A$7,AB81=Matrica!$B$3),Matrica!$B$7,IF(AND(AA81=Matrica!$A$7,AB81=Matrica!$E$3),Matrica!$E$7,IF(AND(AA81=Matrica!$A$7,AB81=Matrica!$H$3),Matrica!$H$7,IF(AND(AA81=Matrica!$A$8,AB81=Matrica!$B$3),Matrica!$B$8,IF(AND(AA81=Matrica!$A$8,AB81=Matrica!$E$3),Matrica!$E$8,IF(AND(AA81=Matrica!$A$8,AB81=Matrica!$H$3),Matrica!$H$8,IF(AND(AA81=Matrica!$A$9,AB81=Matrica!$B$3),Matrica!$B$9,IF(AND(AA81=Matrica!$A$9,AB81=Matrica!$E$3),Matrica!$E$9,IF(AND(AA81=Matrica!$A$9,AB81=Matrica!$H$3),Matrica!$H$9,IF(AND(AA81=Matrica!$A$10,AB81=Matrica!$B$3),Matrica!$B$10,IF(AND(AA81=Matrica!$A$10,AB81=Matrica!$E$3),Matrica!$E$10,IF(AND(AA81=Matrica!$A$10,AB81=Matrica!$H$3),Matrica!$H$10,IF(AND(AA81=Matrica!$A$11,AB81=Matrica!$B$3),Matrica!$B$11,IF(AND(AA81=Matrica!$A$11,AB81=Matrica!$E$3),Matrica!$E$11,IF(AND(AA81=Matrica!$A$11,AB81=Matrica!$H$3),Matrica!$H$11,IF(AND(AA81=Matrica!$A$12,AB81=Matrica!$B$3),Matrica!$B$12,IF(AND(AA81=Matrica!$A$12,AB81=Matrica!$E$3),Matrica!$E$12,IF(AND(AA81=Matrica!$A$12,AB81=Matrica!$H$3),Matrica!$H$12,IF(AND(AA81=Matrica!$A$13,AB81=Matrica!$B$3),Matrica!$B$13,IF(AND(AA81=Matrica!$A$13,AB81=Matrica!$E$3),Matrica!$E$13,IF(AND(AA81=Matrica!$A$13,AB81=Matrica!$H$3),Matrica!$H$13,IF(AND(AA81=Matrica!$A$14,AB81=Matrica!$B$3),Matrica!$B$14,IF(AND(AA81=Matrica!$A$14,AB81=Matrica!$E$3),Matrica!$E$14,IF(AND(AA81=Matrica!$A$14,AB81=Matrica!$H$3),Matrica!$H$14,IF(AND(AA81=Matrica!$A$15,AB81=Matrica!$B$3),Matrica!$B$15,IF(AND(AA81=Matrica!$A$15,AB81=Matrica!$E$3),Matrica!$E$15,IF(AND(AA81=Matrica!$A$15,AB81=Matrica!$H$3),Matrica!$H$15,IF(AND(AA81=Matrica!$A$16,AB81=Matrica!$B$3),Matrica!$B$16,IF(AND(AA81=Matrica!$A$16,AB81=Matrica!$E$3),Matrica!$E$16,IF(AND(AA81=Matrica!$A$16,AB81=Matrica!$H$3),Matrica!$H$16,"")))))))))))))))))))))))))))))))))))))))</f>
        <v>2.76</v>
      </c>
      <c r="Z81" s="38">
        <f>IF(AND(AA81=Matrica!$A$4,AB81=Matrica!$B$3),Matrica!$D$4,IF(AND(AA81=Matrica!$A$4,AB81=Matrica!$E$3),Matrica!$G$4,IF(AND(AA81=Matrica!$A$4,AB81=Matrica!$H$3),Matrica!$J$4,IF(AND(AA81=Matrica!$A$5,AB81=Matrica!$B$3),Matrica!$D$5,IF(AND(AA81=Matrica!$A$5,AB81=Matrica!$E$3),Matrica!$G$5,IF(AND(AA81=Matrica!$A$5,AB81=Matrica!$H$3),Matrica!$J$5,IF(AND(AA81=Matrica!$A$6,AB81=Matrica!$B$3),Matrica!$D$6,IF(AND(AA81=Matrica!$A$6,AB81=Matrica!$E$3),Matrica!$G$6,IF(AND(AA81=Matrica!$A$6,AB81=Matrica!$H$3),Matrica!$J$6,IF(AND(AA81=Matrica!$A$7,AB81=Matrica!$B$3),Matrica!$D$7,IF(AND(AA81=Matrica!$A$7,AB81=Matrica!$E$3),Matrica!$G$7,IF(AND(AA81=Matrica!$A$7,AB81=Matrica!$H$3),Matrica!$J$7,IF(AND(AA81=Matrica!$A$8,AB81=Matrica!$B$3),Matrica!$D$8,IF(AND(AA81=Matrica!$A$8,AB81=Matrica!$E$3),Matrica!$G$8,IF(AND(AA81=Matrica!$A$8,AB81=Matrica!$H$3),Matrica!$J$8,IF(AND(AA81=Matrica!$A$9,AB81=Matrica!$B$3),Matrica!$D$9,IF(AND(AA81=Matrica!$A$9,AB81=Matrica!$E$3),Matrica!$G$9,IF(AND(AA81=Matrica!$A$9,AB81=Matrica!$H$3),Matrica!$J$9,IF(AND(AA81=Matrica!$A$10,AB81=Matrica!$B$3),Matrica!$D$10,IF(AND(AA81=Matrica!$A$10,AB81=Matrica!$E$3),Matrica!$G$10,IF(AND(AA81=Matrica!$A$10,AB81=Matrica!$H$3),Matrica!$J$10,IF(AND(AA81=Matrica!$A$11,AB81=Matrica!$B$3),Matrica!$D$11,IF(AND(AA81=Matrica!$A$11,AB81=Matrica!$E$3),Matrica!$G$11,IF(AND(AA81=Matrica!$A$11,AB81=Matrica!$H$3),Matrica!$J$11,IF(AND(AA81=Matrica!$A$12,AB81=Matrica!$B$3),Matrica!$D$12,IF(AND(AA81=Matrica!$A$12,AB81=Matrica!$E$3),Matrica!$G$12,IF(AND(AA81=Matrica!$A$12,AB81=Matrica!$H$3),Matrica!$J$12,IF(AND(AA81=Matrica!$A$13,AB81=Matrica!$B$3),Matrica!$D$13,IF(AND(AA81=Matrica!$A$13,AB81=Matrica!$E$3),Matrica!$G$13,IF(AND(AA81=Matrica!$A$13,AB81=Matrica!$H$3),Matrica!$J$13,IF(AND(AA81=Matrica!$A$14,AB81=Matrica!$B$3),Matrica!$D$14,IF(AND(AA81=Matrica!$A$14,AB81=Matrica!$E$3),Matrica!$G$14,IF(AND(AA81=Matrica!$A$14,AB81=Matrica!$H$3),Matrica!$J$14,IF(AND(AA81=Matrica!$A$15,AB81=Matrica!$B$3),Matrica!$D$15,IF(AND(AA81=Matrica!$A$15,AB81=Matrica!$E$3),Matrica!$G$15,IF(AND(AA81=Matrica!$A$15,AB81=Matrica!$H$3),Matrica!$J$15,IF(AND(AA81=Matrica!$A$16,AB81=Matrica!$B$3),Matrica!$D$16,IF(AND(AA81=Matrica!$A$16,AB81=Matrica!$E$3),Matrica!$G$16,IF(AND(AA81=Matrica!$A$16,AB81=Matrica!$H$3),Matrica!$J$16,"")))))))))))))))))))))))))))))))))))))))</f>
        <v>2.84</v>
      </c>
      <c r="AA81" s="45" t="s">
        <v>11</v>
      </c>
      <c r="AB81" s="45">
        <v>3</v>
      </c>
      <c r="AC81" s="50">
        <v>2.78</v>
      </c>
      <c r="AD81" s="37" t="str">
        <f t="shared" si="21"/>
        <v>ISTI</v>
      </c>
      <c r="AE81" s="37">
        <f t="shared" si="19"/>
        <v>2.962962962962949</v>
      </c>
      <c r="AF81" s="37">
        <f t="shared" si="20"/>
        <v>-6.3973063973064098E-2</v>
      </c>
      <c r="AG81" s="47">
        <v>5.95</v>
      </c>
      <c r="AH81" s="53">
        <f>AC80/((P80-P81)/P81+1)</f>
        <v>2.7331575091575093</v>
      </c>
    </row>
    <row r="82" spans="3:34" ht="30" customHeight="1" x14ac:dyDescent="0.25">
      <c r="C82" s="52" t="s">
        <v>223</v>
      </c>
      <c r="D82" s="43" t="s">
        <v>47</v>
      </c>
      <c r="E82" s="39" t="s">
        <v>10</v>
      </c>
      <c r="F82" s="43" t="s">
        <v>137</v>
      </c>
      <c r="G82" s="38">
        <v>0.04</v>
      </c>
      <c r="H82" s="38"/>
      <c r="I82" s="38"/>
      <c r="J82" s="38">
        <v>17.32</v>
      </c>
      <c r="K82" s="38">
        <v>17.32</v>
      </c>
      <c r="L82" s="42">
        <f t="shared" si="13"/>
        <v>18.012799999999999</v>
      </c>
      <c r="M82" s="42">
        <f>K82+(G82*K82)+(H82*K82)</f>
        <v>18.012799999999999</v>
      </c>
      <c r="N82" s="41">
        <v>2871.8</v>
      </c>
      <c r="O82" s="41">
        <f t="shared" si="22"/>
        <v>51729.159039999999</v>
      </c>
      <c r="P82" s="41">
        <f t="shared" si="23"/>
        <v>51729.159039999999</v>
      </c>
      <c r="Q82" s="41">
        <f t="shared" si="24"/>
        <v>18.360927481498571</v>
      </c>
      <c r="R82" s="41">
        <f t="shared" si="25"/>
        <v>18.360927481498571</v>
      </c>
      <c r="S82" s="41">
        <v>3.62</v>
      </c>
      <c r="T82" s="38" t="s">
        <v>9</v>
      </c>
      <c r="U82" s="38" t="s">
        <v>291</v>
      </c>
      <c r="V82" s="41">
        <v>3.62</v>
      </c>
      <c r="W82" s="38" t="s">
        <v>9</v>
      </c>
      <c r="X82" s="38" t="s">
        <v>291</v>
      </c>
      <c r="Y82" s="38">
        <f>IF(AND(AA82=Matrica!$A$4,AB82=Matrica!$B$3),Matrica!$B$4,IF(AND(AA82=Matrica!$A$4,AB82=Matrica!$E$3),Matrica!$E$4,IF(AND(AA82=Matrica!$A$4,AB82=Matrica!$H$3),Matrica!$H$4,IF(AND(AA82=Matrica!$A$5,AB82=Matrica!$B$3),Matrica!$B$5,IF(AND(AA82=Matrica!$A$5,AB82=Matrica!$E$3),Matrica!$E$5,IF(AND(AA82=Matrica!$A$5,AB82=Matrica!$H$3),Matrica!$H$5,IF(AND(AA82=Matrica!$A$6,AB82=Matrica!$B$3),Matrica!$B$6,IF(AND(AA82=Matrica!$A$6,AB82=Matrica!$E$3),Matrica!$E$6,IF(AND(AA82=Matrica!$A$6,AB82=Matrica!$H$3),Matrica!$H$6,IF(AND(AA82=Matrica!$A$7,AB82=Matrica!$B$3),Matrica!$B$7,IF(AND(AA82=Matrica!$A$7,AB82=Matrica!$E$3),Matrica!$E$7,IF(AND(AA82=Matrica!$A$7,AB82=Matrica!$H$3),Matrica!$H$7,IF(AND(AA82=Matrica!$A$8,AB82=Matrica!$B$3),Matrica!$B$8,IF(AND(AA82=Matrica!$A$8,AB82=Matrica!$E$3),Matrica!$E$8,IF(AND(AA82=Matrica!$A$8,AB82=Matrica!$H$3),Matrica!$H$8,IF(AND(AA82=Matrica!$A$9,AB82=Matrica!$B$3),Matrica!$B$9,IF(AND(AA82=Matrica!$A$9,AB82=Matrica!$E$3),Matrica!$E$9,IF(AND(AA82=Matrica!$A$9,AB82=Matrica!$H$3),Matrica!$H$9,IF(AND(AA82=Matrica!$A$10,AB82=Matrica!$B$3),Matrica!$B$10,IF(AND(AA82=Matrica!$A$10,AB82=Matrica!$E$3),Matrica!$E$10,IF(AND(AA82=Matrica!$A$10,AB82=Matrica!$H$3),Matrica!$H$10,IF(AND(AA82=Matrica!$A$11,AB82=Matrica!$B$3),Matrica!$B$11,IF(AND(AA82=Matrica!$A$11,AB82=Matrica!$E$3),Matrica!$E$11,IF(AND(AA82=Matrica!$A$11,AB82=Matrica!$H$3),Matrica!$H$11,IF(AND(AA82=Matrica!$A$12,AB82=Matrica!$B$3),Matrica!$B$12,IF(AND(AA82=Matrica!$A$12,AB82=Matrica!$E$3),Matrica!$E$12,IF(AND(AA82=Matrica!$A$12,AB82=Matrica!$H$3),Matrica!$H$12,IF(AND(AA82=Matrica!$A$13,AB82=Matrica!$B$3),Matrica!$B$13,IF(AND(AA82=Matrica!$A$13,AB82=Matrica!$E$3),Matrica!$E$13,IF(AND(AA82=Matrica!$A$13,AB82=Matrica!$H$3),Matrica!$H$13,IF(AND(AA82=Matrica!$A$14,AB82=Matrica!$B$3),Matrica!$B$14,IF(AND(AA82=Matrica!$A$14,AB82=Matrica!$E$3),Matrica!$E$14,IF(AND(AA82=Matrica!$A$14,AB82=Matrica!$H$3),Matrica!$H$14,IF(AND(AA82=Matrica!$A$15,AB82=Matrica!$B$3),Matrica!$B$15,IF(AND(AA82=Matrica!$A$15,AB82=Matrica!$E$3),Matrica!$E$15,IF(AND(AA82=Matrica!$A$15,AB82=Matrica!$H$3),Matrica!$H$15,IF(AND(AA82=Matrica!$A$16,AB82=Matrica!$B$3),Matrica!$B$16,IF(AND(AA82=Matrica!$A$16,AB82=Matrica!$E$3),Matrica!$E$16,IF(AND(AA82=Matrica!$A$16,AB82=Matrica!$H$3),Matrica!$H$16,"")))))))))))))))))))))))))))))))))))))))</f>
        <v>3.86</v>
      </c>
      <c r="Z82" s="38">
        <f>IF(AND(AA82=Matrica!$A$4,AB82=Matrica!$B$3),Matrica!$D$4,IF(AND(AA82=Matrica!$A$4,AB82=Matrica!$E$3),Matrica!$G$4,IF(AND(AA82=Matrica!$A$4,AB82=Matrica!$H$3),Matrica!$J$4,IF(AND(AA82=Matrica!$A$5,AB82=Matrica!$B$3),Matrica!$D$5,IF(AND(AA82=Matrica!$A$5,AB82=Matrica!$E$3),Matrica!$G$5,IF(AND(AA82=Matrica!$A$5,AB82=Matrica!$H$3),Matrica!$J$5,IF(AND(AA82=Matrica!$A$6,AB82=Matrica!$B$3),Matrica!$D$6,IF(AND(AA82=Matrica!$A$6,AB82=Matrica!$E$3),Matrica!$G$6,IF(AND(AA82=Matrica!$A$6,AB82=Matrica!$H$3),Matrica!$J$6,IF(AND(AA82=Matrica!$A$7,AB82=Matrica!$B$3),Matrica!$D$7,IF(AND(AA82=Matrica!$A$7,AB82=Matrica!$E$3),Matrica!$G$7,IF(AND(AA82=Matrica!$A$7,AB82=Matrica!$H$3),Matrica!$J$7,IF(AND(AA82=Matrica!$A$8,AB82=Matrica!$B$3),Matrica!$D$8,IF(AND(AA82=Matrica!$A$8,AB82=Matrica!$E$3),Matrica!$G$8,IF(AND(AA82=Matrica!$A$8,AB82=Matrica!$H$3),Matrica!$J$8,IF(AND(AA82=Matrica!$A$9,AB82=Matrica!$B$3),Matrica!$D$9,IF(AND(AA82=Matrica!$A$9,AB82=Matrica!$E$3),Matrica!$G$9,IF(AND(AA82=Matrica!$A$9,AB82=Matrica!$H$3),Matrica!$J$9,IF(AND(AA82=Matrica!$A$10,AB82=Matrica!$B$3),Matrica!$D$10,IF(AND(AA82=Matrica!$A$10,AB82=Matrica!$E$3),Matrica!$G$10,IF(AND(AA82=Matrica!$A$10,AB82=Matrica!$H$3),Matrica!$J$10,IF(AND(AA82=Matrica!$A$11,AB82=Matrica!$B$3),Matrica!$D$11,IF(AND(AA82=Matrica!$A$11,AB82=Matrica!$E$3),Matrica!$G$11,IF(AND(AA82=Matrica!$A$11,AB82=Matrica!$H$3),Matrica!$J$11,IF(AND(AA82=Matrica!$A$12,AB82=Matrica!$B$3),Matrica!$D$12,IF(AND(AA82=Matrica!$A$12,AB82=Matrica!$E$3),Matrica!$G$12,IF(AND(AA82=Matrica!$A$12,AB82=Matrica!$H$3),Matrica!$J$12,IF(AND(AA82=Matrica!$A$13,AB82=Matrica!$B$3),Matrica!$D$13,IF(AND(AA82=Matrica!$A$13,AB82=Matrica!$E$3),Matrica!$G$13,IF(AND(AA82=Matrica!$A$13,AB82=Matrica!$H$3),Matrica!$J$13,IF(AND(AA82=Matrica!$A$14,AB82=Matrica!$B$3),Matrica!$D$14,IF(AND(AA82=Matrica!$A$14,AB82=Matrica!$E$3),Matrica!$G$14,IF(AND(AA82=Matrica!$A$14,AB82=Matrica!$H$3),Matrica!$J$14,IF(AND(AA82=Matrica!$A$15,AB82=Matrica!$B$3),Matrica!$D$15,IF(AND(AA82=Matrica!$A$15,AB82=Matrica!$E$3),Matrica!$G$15,IF(AND(AA82=Matrica!$A$15,AB82=Matrica!$H$3),Matrica!$J$15,IF(AND(AA82=Matrica!$A$16,AB82=Matrica!$B$3),Matrica!$D$16,IF(AND(AA82=Matrica!$A$16,AB82=Matrica!$E$3),Matrica!$G$16,IF(AND(AA82=Matrica!$A$16,AB82=Matrica!$H$3),Matrica!$J$16,"")))))))))))))))))))))))))))))))))))))))</f>
        <v>4.12</v>
      </c>
      <c r="AA82" s="45" t="s">
        <v>8</v>
      </c>
      <c r="AB82" s="45">
        <v>1</v>
      </c>
      <c r="AC82" s="50">
        <v>3.99</v>
      </c>
      <c r="AD82" s="37" t="str">
        <f t="shared" si="21"/>
        <v>RAST</v>
      </c>
      <c r="AE82" s="37">
        <f t="shared" si="19"/>
        <v>10.220994475138125</v>
      </c>
      <c r="AF82" s="37">
        <f t="shared" si="20"/>
        <v>0.10220994475138125</v>
      </c>
      <c r="AG82" s="47">
        <v>9216.2099999999991</v>
      </c>
    </row>
    <row r="83" spans="3:34" ht="30" customHeight="1" x14ac:dyDescent="0.25">
      <c r="C83" s="52" t="s">
        <v>224</v>
      </c>
      <c r="D83" s="43" t="s">
        <v>47</v>
      </c>
      <c r="E83" s="39" t="s">
        <v>11</v>
      </c>
      <c r="F83" s="43" t="s">
        <v>137</v>
      </c>
      <c r="G83" s="38">
        <v>0.04</v>
      </c>
      <c r="H83" s="38"/>
      <c r="I83" s="38"/>
      <c r="J83" s="38">
        <v>14.88</v>
      </c>
      <c r="K83" s="38">
        <v>14.88</v>
      </c>
      <c r="L83" s="42">
        <f t="shared" si="13"/>
        <v>15.475200000000001</v>
      </c>
      <c r="M83" s="42">
        <f>K83+(G83*K83)+(H83*K83)</f>
        <v>15.475200000000001</v>
      </c>
      <c r="N83" s="41">
        <v>2871.8</v>
      </c>
      <c r="O83" s="41">
        <f t="shared" si="22"/>
        <v>44441.679360000009</v>
      </c>
      <c r="P83" s="41">
        <f t="shared" si="23"/>
        <v>44441.679360000009</v>
      </c>
      <c r="Q83" s="41">
        <f t="shared" si="24"/>
        <v>15.774284118054204</v>
      </c>
      <c r="R83" s="41">
        <f t="shared" si="25"/>
        <v>15.774284118054204</v>
      </c>
      <c r="S83" s="41">
        <v>3.11</v>
      </c>
      <c r="T83" s="38" t="s">
        <v>10</v>
      </c>
      <c r="U83" s="38" t="s">
        <v>292</v>
      </c>
      <c r="V83" s="41">
        <v>3.11</v>
      </c>
      <c r="W83" s="38" t="s">
        <v>10</v>
      </c>
      <c r="X83" s="38" t="s">
        <v>292</v>
      </c>
      <c r="Y83" s="38">
        <f>IF(AND(AA83=Matrica!$A$4,AB83=Matrica!$B$3),Matrica!$B$4,IF(AND(AA83=Matrica!$A$4,AB83=Matrica!$E$3),Matrica!$E$4,IF(AND(AA83=Matrica!$A$4,AB83=Matrica!$H$3),Matrica!$H$4,IF(AND(AA83=Matrica!$A$5,AB83=Matrica!$B$3),Matrica!$B$5,IF(AND(AA83=Matrica!$A$5,AB83=Matrica!$E$3),Matrica!$E$5,IF(AND(AA83=Matrica!$A$5,AB83=Matrica!$H$3),Matrica!$H$5,IF(AND(AA83=Matrica!$A$6,AB83=Matrica!$B$3),Matrica!$B$6,IF(AND(AA83=Matrica!$A$6,AB83=Matrica!$E$3),Matrica!$E$6,IF(AND(AA83=Matrica!$A$6,AB83=Matrica!$H$3),Matrica!$H$6,IF(AND(AA83=Matrica!$A$7,AB83=Matrica!$B$3),Matrica!$B$7,IF(AND(AA83=Matrica!$A$7,AB83=Matrica!$E$3),Matrica!$E$7,IF(AND(AA83=Matrica!$A$7,AB83=Matrica!$H$3),Matrica!$H$7,IF(AND(AA83=Matrica!$A$8,AB83=Matrica!$B$3),Matrica!$B$8,IF(AND(AA83=Matrica!$A$8,AB83=Matrica!$E$3),Matrica!$E$8,IF(AND(AA83=Matrica!$A$8,AB83=Matrica!$H$3),Matrica!$H$8,IF(AND(AA83=Matrica!$A$9,AB83=Matrica!$B$3),Matrica!$B$9,IF(AND(AA83=Matrica!$A$9,AB83=Matrica!$E$3),Matrica!$E$9,IF(AND(AA83=Matrica!$A$9,AB83=Matrica!$H$3),Matrica!$H$9,IF(AND(AA83=Matrica!$A$10,AB83=Matrica!$B$3),Matrica!$B$10,IF(AND(AA83=Matrica!$A$10,AB83=Matrica!$E$3),Matrica!$E$10,IF(AND(AA83=Matrica!$A$10,AB83=Matrica!$H$3),Matrica!$H$10,IF(AND(AA83=Matrica!$A$11,AB83=Matrica!$B$3),Matrica!$B$11,IF(AND(AA83=Matrica!$A$11,AB83=Matrica!$E$3),Matrica!$E$11,IF(AND(AA83=Matrica!$A$11,AB83=Matrica!$H$3),Matrica!$H$11,IF(AND(AA83=Matrica!$A$12,AB83=Matrica!$B$3),Matrica!$B$12,IF(AND(AA83=Matrica!$A$12,AB83=Matrica!$E$3),Matrica!$E$12,IF(AND(AA83=Matrica!$A$12,AB83=Matrica!$H$3),Matrica!$H$12,IF(AND(AA83=Matrica!$A$13,AB83=Matrica!$B$3),Matrica!$B$13,IF(AND(AA83=Matrica!$A$13,AB83=Matrica!$E$3),Matrica!$E$13,IF(AND(AA83=Matrica!$A$13,AB83=Matrica!$H$3),Matrica!$H$13,IF(AND(AA83=Matrica!$A$14,AB83=Matrica!$B$3),Matrica!$B$14,IF(AND(AA83=Matrica!$A$14,AB83=Matrica!$E$3),Matrica!$E$14,IF(AND(AA83=Matrica!$A$14,AB83=Matrica!$H$3),Matrica!$H$14,IF(AND(AA83=Matrica!$A$15,AB83=Matrica!$B$3),Matrica!$B$15,IF(AND(AA83=Matrica!$A$15,AB83=Matrica!$E$3),Matrica!$E$15,IF(AND(AA83=Matrica!$A$15,AB83=Matrica!$H$3),Matrica!$H$15,IF(AND(AA83=Matrica!$A$16,AB83=Matrica!$B$3),Matrica!$B$16,IF(AND(AA83=Matrica!$A$16,AB83=Matrica!$E$3),Matrica!$E$16,IF(AND(AA83=Matrica!$A$16,AB83=Matrica!$H$3),Matrica!$H$16,"")))))))))))))))))))))))))))))))))))))))</f>
        <v>3.34</v>
      </c>
      <c r="Z83" s="38">
        <f>IF(AND(AA83=Matrica!$A$4,AB83=Matrica!$B$3),Matrica!$D$4,IF(AND(AA83=Matrica!$A$4,AB83=Matrica!$E$3),Matrica!$G$4,IF(AND(AA83=Matrica!$A$4,AB83=Matrica!$H$3),Matrica!$J$4,IF(AND(AA83=Matrica!$A$5,AB83=Matrica!$B$3),Matrica!$D$5,IF(AND(AA83=Matrica!$A$5,AB83=Matrica!$E$3),Matrica!$G$5,IF(AND(AA83=Matrica!$A$5,AB83=Matrica!$H$3),Matrica!$J$5,IF(AND(AA83=Matrica!$A$6,AB83=Matrica!$B$3),Matrica!$D$6,IF(AND(AA83=Matrica!$A$6,AB83=Matrica!$E$3),Matrica!$G$6,IF(AND(AA83=Matrica!$A$6,AB83=Matrica!$H$3),Matrica!$J$6,IF(AND(AA83=Matrica!$A$7,AB83=Matrica!$B$3),Matrica!$D$7,IF(AND(AA83=Matrica!$A$7,AB83=Matrica!$E$3),Matrica!$G$7,IF(AND(AA83=Matrica!$A$7,AB83=Matrica!$H$3),Matrica!$J$7,IF(AND(AA83=Matrica!$A$8,AB83=Matrica!$B$3),Matrica!$D$8,IF(AND(AA83=Matrica!$A$8,AB83=Matrica!$E$3),Matrica!$G$8,IF(AND(AA83=Matrica!$A$8,AB83=Matrica!$H$3),Matrica!$J$8,IF(AND(AA83=Matrica!$A$9,AB83=Matrica!$B$3),Matrica!$D$9,IF(AND(AA83=Matrica!$A$9,AB83=Matrica!$E$3),Matrica!$G$9,IF(AND(AA83=Matrica!$A$9,AB83=Matrica!$H$3),Matrica!$J$9,IF(AND(AA83=Matrica!$A$10,AB83=Matrica!$B$3),Matrica!$D$10,IF(AND(AA83=Matrica!$A$10,AB83=Matrica!$E$3),Matrica!$G$10,IF(AND(AA83=Matrica!$A$10,AB83=Matrica!$H$3),Matrica!$J$10,IF(AND(AA83=Matrica!$A$11,AB83=Matrica!$B$3),Matrica!$D$11,IF(AND(AA83=Matrica!$A$11,AB83=Matrica!$E$3),Matrica!$G$11,IF(AND(AA83=Matrica!$A$11,AB83=Matrica!$H$3),Matrica!$J$11,IF(AND(AA83=Matrica!$A$12,AB83=Matrica!$B$3),Matrica!$D$12,IF(AND(AA83=Matrica!$A$12,AB83=Matrica!$E$3),Matrica!$G$12,IF(AND(AA83=Matrica!$A$12,AB83=Matrica!$H$3),Matrica!$J$12,IF(AND(AA83=Matrica!$A$13,AB83=Matrica!$B$3),Matrica!$D$13,IF(AND(AA83=Matrica!$A$13,AB83=Matrica!$E$3),Matrica!$G$13,IF(AND(AA83=Matrica!$A$13,AB83=Matrica!$H$3),Matrica!$J$13,IF(AND(AA83=Matrica!$A$14,AB83=Matrica!$B$3),Matrica!$D$14,IF(AND(AA83=Matrica!$A$14,AB83=Matrica!$E$3),Matrica!$G$14,IF(AND(AA83=Matrica!$A$14,AB83=Matrica!$H$3),Matrica!$J$14,IF(AND(AA83=Matrica!$A$15,AB83=Matrica!$B$3),Matrica!$D$15,IF(AND(AA83=Matrica!$A$15,AB83=Matrica!$E$3),Matrica!$G$15,IF(AND(AA83=Matrica!$A$15,AB83=Matrica!$H$3),Matrica!$J$15,IF(AND(AA83=Matrica!$A$16,AB83=Matrica!$B$3),Matrica!$D$16,IF(AND(AA83=Matrica!$A$16,AB83=Matrica!$E$3),Matrica!$G$16,IF(AND(AA83=Matrica!$A$16,AB83=Matrica!$H$3),Matrica!$J$16,"")))))))))))))))))))))))))))))))))))))))</f>
        <v>3.45</v>
      </c>
      <c r="AA83" s="45" t="s">
        <v>10</v>
      </c>
      <c r="AB83" s="45">
        <v>3</v>
      </c>
      <c r="AC83" s="50">
        <v>3.43</v>
      </c>
      <c r="AD83" s="37" t="str">
        <f t="shared" si="21"/>
        <v>RAST</v>
      </c>
      <c r="AE83" s="37">
        <f t="shared" si="19"/>
        <v>10.289389067524125</v>
      </c>
      <c r="AF83" s="37">
        <f t="shared" si="20"/>
        <v>0.10289389067524125</v>
      </c>
      <c r="AG83" s="47">
        <v>2849.74</v>
      </c>
      <c r="AH83" s="53">
        <f>AC82/((P82-P83)/P83+1)</f>
        <v>3.4278983833718257</v>
      </c>
    </row>
    <row r="84" spans="3:34" ht="30" x14ac:dyDescent="0.25">
      <c r="C84" s="52" t="s">
        <v>226</v>
      </c>
      <c r="D84" s="43" t="s">
        <v>47</v>
      </c>
      <c r="E84" s="39" t="s">
        <v>13</v>
      </c>
      <c r="F84" s="43" t="s">
        <v>137</v>
      </c>
      <c r="G84" s="38">
        <v>0.04</v>
      </c>
      <c r="H84" s="38"/>
      <c r="I84" s="38"/>
      <c r="J84" s="38">
        <v>13.42</v>
      </c>
      <c r="K84" s="38">
        <v>13.42</v>
      </c>
      <c r="L84" s="42">
        <f t="shared" si="13"/>
        <v>13.956799999999999</v>
      </c>
      <c r="M84" s="42">
        <f>K84+(G84*K84)+(H84*K84)</f>
        <v>13.956799999999999</v>
      </c>
      <c r="N84" s="41">
        <v>2871.8</v>
      </c>
      <c r="O84" s="41">
        <f t="shared" si="22"/>
        <v>40081.13824</v>
      </c>
      <c r="P84" s="41">
        <f t="shared" si="23"/>
        <v>40081.13824</v>
      </c>
      <c r="Q84" s="41">
        <f t="shared" si="24"/>
        <v>14.226538498944043</v>
      </c>
      <c r="R84" s="41">
        <f t="shared" si="25"/>
        <v>14.226538498944043</v>
      </c>
      <c r="S84" s="41">
        <v>2.8</v>
      </c>
      <c r="T84" s="38" t="s">
        <v>11</v>
      </c>
      <c r="U84" s="38" t="s">
        <v>293</v>
      </c>
      <c r="V84" s="41">
        <v>2.8</v>
      </c>
      <c r="W84" s="38" t="s">
        <v>11</v>
      </c>
      <c r="X84" s="38" t="s">
        <v>293</v>
      </c>
      <c r="Y84" s="38">
        <f>IF(AND(AA84=Matrica!$A$4,AB84=Matrica!$B$3),Matrica!$B$4,IF(AND(AA84=Matrica!$A$4,AB84=Matrica!$E$3),Matrica!$E$4,IF(AND(AA84=Matrica!$A$4,AB84=Matrica!$H$3),Matrica!$H$4,IF(AND(AA84=Matrica!$A$5,AB84=Matrica!$B$3),Matrica!$B$5,IF(AND(AA84=Matrica!$A$5,AB84=Matrica!$E$3),Matrica!$E$5,IF(AND(AA84=Matrica!$A$5,AB84=Matrica!$H$3),Matrica!$H$5,IF(AND(AA84=Matrica!$A$6,AB84=Matrica!$B$3),Matrica!$B$6,IF(AND(AA84=Matrica!$A$6,AB84=Matrica!$E$3),Matrica!$E$6,IF(AND(AA84=Matrica!$A$6,AB84=Matrica!$H$3),Matrica!$H$6,IF(AND(AA84=Matrica!$A$7,AB84=Matrica!$B$3),Matrica!$B$7,IF(AND(AA84=Matrica!$A$7,AB84=Matrica!$E$3),Matrica!$E$7,IF(AND(AA84=Matrica!$A$7,AB84=Matrica!$H$3),Matrica!$H$7,IF(AND(AA84=Matrica!$A$8,AB84=Matrica!$B$3),Matrica!$B$8,IF(AND(AA84=Matrica!$A$8,AB84=Matrica!$E$3),Matrica!$E$8,IF(AND(AA84=Matrica!$A$8,AB84=Matrica!$H$3),Matrica!$H$8,IF(AND(AA84=Matrica!$A$9,AB84=Matrica!$B$3),Matrica!$B$9,IF(AND(AA84=Matrica!$A$9,AB84=Matrica!$E$3),Matrica!$E$9,IF(AND(AA84=Matrica!$A$9,AB84=Matrica!$H$3),Matrica!$H$9,IF(AND(AA84=Matrica!$A$10,AB84=Matrica!$B$3),Matrica!$B$10,IF(AND(AA84=Matrica!$A$10,AB84=Matrica!$E$3),Matrica!$E$10,IF(AND(AA84=Matrica!$A$10,AB84=Matrica!$H$3),Matrica!$H$10,IF(AND(AA84=Matrica!$A$11,AB84=Matrica!$B$3),Matrica!$B$11,IF(AND(AA84=Matrica!$A$11,AB84=Matrica!$E$3),Matrica!$E$11,IF(AND(AA84=Matrica!$A$11,AB84=Matrica!$H$3),Matrica!$H$11,IF(AND(AA84=Matrica!$A$12,AB84=Matrica!$B$3),Matrica!$B$12,IF(AND(AA84=Matrica!$A$12,AB84=Matrica!$E$3),Matrica!$E$12,IF(AND(AA84=Matrica!$A$12,AB84=Matrica!$H$3),Matrica!$H$12,IF(AND(AA84=Matrica!$A$13,AB84=Matrica!$B$3),Matrica!$B$13,IF(AND(AA84=Matrica!$A$13,AB84=Matrica!$E$3),Matrica!$E$13,IF(AND(AA84=Matrica!$A$13,AB84=Matrica!$H$3),Matrica!$H$13,IF(AND(AA84=Matrica!$A$14,AB84=Matrica!$B$3),Matrica!$B$14,IF(AND(AA84=Matrica!$A$14,AB84=Matrica!$E$3),Matrica!$E$14,IF(AND(AA84=Matrica!$A$14,AB84=Matrica!$H$3),Matrica!$H$14,IF(AND(AA84=Matrica!$A$15,AB84=Matrica!$B$3),Matrica!$B$15,IF(AND(AA84=Matrica!$A$15,AB84=Matrica!$E$3),Matrica!$E$15,IF(AND(AA84=Matrica!$A$15,AB84=Matrica!$H$3),Matrica!$H$15,IF(AND(AA84=Matrica!$A$16,AB84=Matrica!$B$3),Matrica!$B$16,IF(AND(AA84=Matrica!$A$16,AB84=Matrica!$E$3),Matrica!$E$16,IF(AND(AA84=Matrica!$A$16,AB84=Matrica!$H$3),Matrica!$H$16,"")))))))))))))))))))))))))))))))))))))))</f>
        <v>2.76</v>
      </c>
      <c r="Z84" s="38">
        <f>IF(AND(AA84=Matrica!$A$4,AB84=Matrica!$B$3),Matrica!$D$4,IF(AND(AA84=Matrica!$A$4,AB84=Matrica!$E$3),Matrica!$G$4,IF(AND(AA84=Matrica!$A$4,AB84=Matrica!$H$3),Matrica!$J$4,IF(AND(AA84=Matrica!$A$5,AB84=Matrica!$B$3),Matrica!$D$5,IF(AND(AA84=Matrica!$A$5,AB84=Matrica!$E$3),Matrica!$G$5,IF(AND(AA84=Matrica!$A$5,AB84=Matrica!$H$3),Matrica!$J$5,IF(AND(AA84=Matrica!$A$6,AB84=Matrica!$B$3),Matrica!$D$6,IF(AND(AA84=Matrica!$A$6,AB84=Matrica!$E$3),Matrica!$G$6,IF(AND(AA84=Matrica!$A$6,AB84=Matrica!$H$3),Matrica!$J$6,IF(AND(AA84=Matrica!$A$7,AB84=Matrica!$B$3),Matrica!$D$7,IF(AND(AA84=Matrica!$A$7,AB84=Matrica!$E$3),Matrica!$G$7,IF(AND(AA84=Matrica!$A$7,AB84=Matrica!$H$3),Matrica!$J$7,IF(AND(AA84=Matrica!$A$8,AB84=Matrica!$B$3),Matrica!$D$8,IF(AND(AA84=Matrica!$A$8,AB84=Matrica!$E$3),Matrica!$G$8,IF(AND(AA84=Matrica!$A$8,AB84=Matrica!$H$3),Matrica!$J$8,IF(AND(AA84=Matrica!$A$9,AB84=Matrica!$B$3),Matrica!$D$9,IF(AND(AA84=Matrica!$A$9,AB84=Matrica!$E$3),Matrica!$G$9,IF(AND(AA84=Matrica!$A$9,AB84=Matrica!$H$3),Matrica!$J$9,IF(AND(AA84=Matrica!$A$10,AB84=Matrica!$B$3),Matrica!$D$10,IF(AND(AA84=Matrica!$A$10,AB84=Matrica!$E$3),Matrica!$G$10,IF(AND(AA84=Matrica!$A$10,AB84=Matrica!$H$3),Matrica!$J$10,IF(AND(AA84=Matrica!$A$11,AB84=Matrica!$B$3),Matrica!$D$11,IF(AND(AA84=Matrica!$A$11,AB84=Matrica!$E$3),Matrica!$G$11,IF(AND(AA84=Matrica!$A$11,AB84=Matrica!$H$3),Matrica!$J$11,IF(AND(AA84=Matrica!$A$12,AB84=Matrica!$B$3),Matrica!$D$12,IF(AND(AA84=Matrica!$A$12,AB84=Matrica!$E$3),Matrica!$G$12,IF(AND(AA84=Matrica!$A$12,AB84=Matrica!$H$3),Matrica!$J$12,IF(AND(AA84=Matrica!$A$13,AB84=Matrica!$B$3),Matrica!$D$13,IF(AND(AA84=Matrica!$A$13,AB84=Matrica!$E$3),Matrica!$G$13,IF(AND(AA84=Matrica!$A$13,AB84=Matrica!$H$3),Matrica!$J$13,IF(AND(AA84=Matrica!$A$14,AB84=Matrica!$B$3),Matrica!$D$14,IF(AND(AA84=Matrica!$A$14,AB84=Matrica!$E$3),Matrica!$G$14,IF(AND(AA84=Matrica!$A$14,AB84=Matrica!$H$3),Matrica!$J$14,IF(AND(AA84=Matrica!$A$15,AB84=Matrica!$B$3),Matrica!$D$15,IF(AND(AA84=Matrica!$A$15,AB84=Matrica!$E$3),Matrica!$G$15,IF(AND(AA84=Matrica!$A$15,AB84=Matrica!$H$3),Matrica!$J$15,IF(AND(AA84=Matrica!$A$16,AB84=Matrica!$B$3),Matrica!$D$16,IF(AND(AA84=Matrica!$A$16,AB84=Matrica!$E$3),Matrica!$G$16,IF(AND(AA84=Matrica!$A$16,AB84=Matrica!$H$3),Matrica!$J$16,"")))))))))))))))))))))))))))))))))))))))</f>
        <v>2.84</v>
      </c>
      <c r="AA84" s="45" t="s">
        <v>11</v>
      </c>
      <c r="AB84" s="45">
        <v>3</v>
      </c>
      <c r="AC84" s="50">
        <v>2.84</v>
      </c>
      <c r="AD84" s="37" t="str">
        <f t="shared" si="21"/>
        <v>ISTI</v>
      </c>
      <c r="AE84" s="37">
        <f t="shared" si="19"/>
        <v>1.4285714285714299</v>
      </c>
      <c r="AF84" s="37">
        <f t="shared" si="20"/>
        <v>1.4285714285714299E-2</v>
      </c>
      <c r="AG84" s="47">
        <v>46</v>
      </c>
      <c r="AH84" s="53">
        <f>AC83/((P83-P84)/P84+1)</f>
        <v>3.0934543010752682</v>
      </c>
    </row>
    <row r="85" spans="3:34" ht="30" customHeight="1" x14ac:dyDescent="0.25">
      <c r="C85" s="52" t="s">
        <v>225</v>
      </c>
      <c r="D85" s="43" t="s">
        <v>47</v>
      </c>
      <c r="E85" s="39" t="s">
        <v>12</v>
      </c>
      <c r="F85" s="43" t="s">
        <v>137</v>
      </c>
      <c r="G85" s="38">
        <v>0.04</v>
      </c>
      <c r="H85" s="38"/>
      <c r="I85" s="38"/>
      <c r="J85" s="38">
        <v>13.65</v>
      </c>
      <c r="K85" s="38">
        <v>13.65</v>
      </c>
      <c r="L85" s="42">
        <f t="shared" si="13"/>
        <v>14.196</v>
      </c>
      <c r="M85" s="42">
        <f>K85+(G85*K85)+(H85*K85)</f>
        <v>14.196</v>
      </c>
      <c r="N85" s="41">
        <v>2871.8</v>
      </c>
      <c r="O85" s="41">
        <f t="shared" si="22"/>
        <v>40768.072800000002</v>
      </c>
      <c r="P85" s="41">
        <f t="shared" si="23"/>
        <v>40768.072800000002</v>
      </c>
      <c r="Q85" s="41">
        <f t="shared" si="24"/>
        <v>14.47036143894085</v>
      </c>
      <c r="R85" s="41">
        <f t="shared" si="25"/>
        <v>14.47036143894085</v>
      </c>
      <c r="S85" s="41">
        <v>2.85</v>
      </c>
      <c r="T85" s="38" t="s">
        <v>11</v>
      </c>
      <c r="U85" s="38" t="s">
        <v>293</v>
      </c>
      <c r="V85" s="41">
        <v>2.85</v>
      </c>
      <c r="W85" s="38" t="s">
        <v>11</v>
      </c>
      <c r="X85" s="38" t="s">
        <v>293</v>
      </c>
      <c r="Y85" s="38">
        <f>IF(AND(AA85=Matrica!$A$4,AB85=Matrica!$B$3),Matrica!$B$4,IF(AND(AA85=Matrica!$A$4,AB85=Matrica!$E$3),Matrica!$E$4,IF(AND(AA85=Matrica!$A$4,AB85=Matrica!$H$3),Matrica!$H$4,IF(AND(AA85=Matrica!$A$5,AB85=Matrica!$B$3),Matrica!$B$5,IF(AND(AA85=Matrica!$A$5,AB85=Matrica!$E$3),Matrica!$E$5,IF(AND(AA85=Matrica!$A$5,AB85=Matrica!$H$3),Matrica!$H$5,IF(AND(AA85=Matrica!$A$6,AB85=Matrica!$B$3),Matrica!$B$6,IF(AND(AA85=Matrica!$A$6,AB85=Matrica!$E$3),Matrica!$E$6,IF(AND(AA85=Matrica!$A$6,AB85=Matrica!$H$3),Matrica!$H$6,IF(AND(AA85=Matrica!$A$7,AB85=Matrica!$B$3),Matrica!$B$7,IF(AND(AA85=Matrica!$A$7,AB85=Matrica!$E$3),Matrica!$E$7,IF(AND(AA85=Matrica!$A$7,AB85=Matrica!$H$3),Matrica!$H$7,IF(AND(AA85=Matrica!$A$8,AB85=Matrica!$B$3),Matrica!$B$8,IF(AND(AA85=Matrica!$A$8,AB85=Matrica!$E$3),Matrica!$E$8,IF(AND(AA85=Matrica!$A$8,AB85=Matrica!$H$3),Matrica!$H$8,IF(AND(AA85=Matrica!$A$9,AB85=Matrica!$B$3),Matrica!$B$9,IF(AND(AA85=Matrica!$A$9,AB85=Matrica!$E$3),Matrica!$E$9,IF(AND(AA85=Matrica!$A$9,AB85=Matrica!$H$3),Matrica!$H$9,IF(AND(AA85=Matrica!$A$10,AB85=Matrica!$B$3),Matrica!$B$10,IF(AND(AA85=Matrica!$A$10,AB85=Matrica!$E$3),Matrica!$E$10,IF(AND(AA85=Matrica!$A$10,AB85=Matrica!$H$3),Matrica!$H$10,IF(AND(AA85=Matrica!$A$11,AB85=Matrica!$B$3),Matrica!$B$11,IF(AND(AA85=Matrica!$A$11,AB85=Matrica!$E$3),Matrica!$E$11,IF(AND(AA85=Matrica!$A$11,AB85=Matrica!$H$3),Matrica!$H$11,IF(AND(AA85=Matrica!$A$12,AB85=Matrica!$B$3),Matrica!$B$12,IF(AND(AA85=Matrica!$A$12,AB85=Matrica!$E$3),Matrica!$E$12,IF(AND(AA85=Matrica!$A$12,AB85=Matrica!$H$3),Matrica!$H$12,IF(AND(AA85=Matrica!$A$13,AB85=Matrica!$B$3),Matrica!$B$13,IF(AND(AA85=Matrica!$A$13,AB85=Matrica!$E$3),Matrica!$E$13,IF(AND(AA85=Matrica!$A$13,AB85=Matrica!$H$3),Matrica!$H$13,IF(AND(AA85=Matrica!$A$14,AB85=Matrica!$B$3),Matrica!$B$14,IF(AND(AA85=Matrica!$A$14,AB85=Matrica!$E$3),Matrica!$E$14,IF(AND(AA85=Matrica!$A$14,AB85=Matrica!$H$3),Matrica!$H$14,IF(AND(AA85=Matrica!$A$15,AB85=Matrica!$B$3),Matrica!$B$15,IF(AND(AA85=Matrica!$A$15,AB85=Matrica!$E$3),Matrica!$E$15,IF(AND(AA85=Matrica!$A$15,AB85=Matrica!$H$3),Matrica!$H$15,IF(AND(AA85=Matrica!$A$16,AB85=Matrica!$B$3),Matrica!$B$16,IF(AND(AA85=Matrica!$A$16,AB85=Matrica!$E$3),Matrica!$E$16,IF(AND(AA85=Matrica!$A$16,AB85=Matrica!$H$3),Matrica!$H$16,"")))))))))))))))))))))))))))))))))))))))</f>
        <v>2.76</v>
      </c>
      <c r="Z85" s="38">
        <f>IF(AND(AA85=Matrica!$A$4,AB85=Matrica!$B$3),Matrica!$D$4,IF(AND(AA85=Matrica!$A$4,AB85=Matrica!$E$3),Matrica!$G$4,IF(AND(AA85=Matrica!$A$4,AB85=Matrica!$H$3),Matrica!$J$4,IF(AND(AA85=Matrica!$A$5,AB85=Matrica!$B$3),Matrica!$D$5,IF(AND(AA85=Matrica!$A$5,AB85=Matrica!$E$3),Matrica!$G$5,IF(AND(AA85=Matrica!$A$5,AB85=Matrica!$H$3),Matrica!$J$5,IF(AND(AA85=Matrica!$A$6,AB85=Matrica!$B$3),Matrica!$D$6,IF(AND(AA85=Matrica!$A$6,AB85=Matrica!$E$3),Matrica!$G$6,IF(AND(AA85=Matrica!$A$6,AB85=Matrica!$H$3),Matrica!$J$6,IF(AND(AA85=Matrica!$A$7,AB85=Matrica!$B$3),Matrica!$D$7,IF(AND(AA85=Matrica!$A$7,AB85=Matrica!$E$3),Matrica!$G$7,IF(AND(AA85=Matrica!$A$7,AB85=Matrica!$H$3),Matrica!$J$7,IF(AND(AA85=Matrica!$A$8,AB85=Matrica!$B$3),Matrica!$D$8,IF(AND(AA85=Matrica!$A$8,AB85=Matrica!$E$3),Matrica!$G$8,IF(AND(AA85=Matrica!$A$8,AB85=Matrica!$H$3),Matrica!$J$8,IF(AND(AA85=Matrica!$A$9,AB85=Matrica!$B$3),Matrica!$D$9,IF(AND(AA85=Matrica!$A$9,AB85=Matrica!$E$3),Matrica!$G$9,IF(AND(AA85=Matrica!$A$9,AB85=Matrica!$H$3),Matrica!$J$9,IF(AND(AA85=Matrica!$A$10,AB85=Matrica!$B$3),Matrica!$D$10,IF(AND(AA85=Matrica!$A$10,AB85=Matrica!$E$3),Matrica!$G$10,IF(AND(AA85=Matrica!$A$10,AB85=Matrica!$H$3),Matrica!$J$10,IF(AND(AA85=Matrica!$A$11,AB85=Matrica!$B$3),Matrica!$D$11,IF(AND(AA85=Matrica!$A$11,AB85=Matrica!$E$3),Matrica!$G$11,IF(AND(AA85=Matrica!$A$11,AB85=Matrica!$H$3),Matrica!$J$11,IF(AND(AA85=Matrica!$A$12,AB85=Matrica!$B$3),Matrica!$D$12,IF(AND(AA85=Matrica!$A$12,AB85=Matrica!$E$3),Matrica!$G$12,IF(AND(AA85=Matrica!$A$12,AB85=Matrica!$H$3),Matrica!$J$12,IF(AND(AA85=Matrica!$A$13,AB85=Matrica!$B$3),Matrica!$D$13,IF(AND(AA85=Matrica!$A$13,AB85=Matrica!$E$3),Matrica!$G$13,IF(AND(AA85=Matrica!$A$13,AB85=Matrica!$H$3),Matrica!$J$13,IF(AND(AA85=Matrica!$A$14,AB85=Matrica!$B$3),Matrica!$D$14,IF(AND(AA85=Matrica!$A$14,AB85=Matrica!$E$3),Matrica!$G$14,IF(AND(AA85=Matrica!$A$14,AB85=Matrica!$H$3),Matrica!$J$14,IF(AND(AA85=Matrica!$A$15,AB85=Matrica!$B$3),Matrica!$D$15,IF(AND(AA85=Matrica!$A$15,AB85=Matrica!$E$3),Matrica!$G$15,IF(AND(AA85=Matrica!$A$15,AB85=Matrica!$H$3),Matrica!$J$15,IF(AND(AA85=Matrica!$A$16,AB85=Matrica!$B$3),Matrica!$D$16,IF(AND(AA85=Matrica!$A$16,AB85=Matrica!$E$3),Matrica!$G$16,IF(AND(AA85=Matrica!$A$16,AB85=Matrica!$H$3),Matrica!$J$16,"")))))))))))))))))))))))))))))))))))))))</f>
        <v>2.84</v>
      </c>
      <c r="AA85" s="45" t="s">
        <v>11</v>
      </c>
      <c r="AB85" s="45">
        <v>3</v>
      </c>
      <c r="AC85" s="50">
        <v>2.84</v>
      </c>
      <c r="AD85" s="37" t="str">
        <f t="shared" si="21"/>
        <v>PAD</v>
      </c>
      <c r="AE85" s="37">
        <f t="shared" si="19"/>
        <v>-0.35087719298246423</v>
      </c>
      <c r="AF85" s="37">
        <f t="shared" si="20"/>
        <v>-3.5087719298246421E-3</v>
      </c>
      <c r="AG85" s="47">
        <v>21</v>
      </c>
      <c r="AH85" s="53">
        <f>AC84/((P84-P85)/P85+1)</f>
        <v>2.8886736214605069</v>
      </c>
    </row>
    <row r="86" spans="3:34" ht="30" customHeight="1" x14ac:dyDescent="0.25">
      <c r="C86" s="52" t="s">
        <v>227</v>
      </c>
      <c r="D86" s="43" t="s">
        <v>51</v>
      </c>
      <c r="E86" s="39" t="s">
        <v>10</v>
      </c>
      <c r="F86" s="43" t="s">
        <v>137</v>
      </c>
      <c r="G86" s="38">
        <v>0.04</v>
      </c>
      <c r="H86" s="38"/>
      <c r="I86" s="38">
        <v>0.1</v>
      </c>
      <c r="J86" s="38">
        <v>17.32</v>
      </c>
      <c r="K86" s="38">
        <v>17.32</v>
      </c>
      <c r="L86" s="42">
        <f t="shared" si="13"/>
        <v>18.012799999999999</v>
      </c>
      <c r="M86" s="42">
        <f>K86+(G86*K86)+(H86*K86)+(I86*K86)</f>
        <v>19.744799999999998</v>
      </c>
      <c r="N86" s="41">
        <v>2871.8</v>
      </c>
      <c r="O86" s="41">
        <f t="shared" si="22"/>
        <v>51729.159039999999</v>
      </c>
      <c r="P86" s="41">
        <f t="shared" si="23"/>
        <v>56703.11664</v>
      </c>
      <c r="Q86" s="41">
        <f t="shared" si="24"/>
        <v>18.360927481498571</v>
      </c>
      <c r="R86" s="41">
        <f t="shared" si="25"/>
        <v>20.126401277796511</v>
      </c>
      <c r="S86" s="41">
        <v>3.62</v>
      </c>
      <c r="T86" s="38" t="s">
        <v>9</v>
      </c>
      <c r="U86" s="38" t="s">
        <v>291</v>
      </c>
      <c r="V86" s="41">
        <v>3.97</v>
      </c>
      <c r="W86" s="38" t="s">
        <v>8</v>
      </c>
      <c r="X86" s="38" t="s">
        <v>292</v>
      </c>
      <c r="Y86" s="38">
        <f>IF(AND(AA86=Matrica!$A$4,AB86=Matrica!$B$3),Matrica!$B$4,IF(AND(AA86=Matrica!$A$4,AB86=Matrica!$E$3),Matrica!$E$4,IF(AND(AA86=Matrica!$A$4,AB86=Matrica!$H$3),Matrica!$H$4,IF(AND(AA86=Matrica!$A$5,AB86=Matrica!$B$3),Matrica!$B$5,IF(AND(AA86=Matrica!$A$5,AB86=Matrica!$E$3),Matrica!$E$5,IF(AND(AA86=Matrica!$A$5,AB86=Matrica!$H$3),Matrica!$H$5,IF(AND(AA86=Matrica!$A$6,AB86=Matrica!$B$3),Matrica!$B$6,IF(AND(AA86=Matrica!$A$6,AB86=Matrica!$E$3),Matrica!$E$6,IF(AND(AA86=Matrica!$A$6,AB86=Matrica!$H$3),Matrica!$H$6,IF(AND(AA86=Matrica!$A$7,AB86=Matrica!$B$3),Matrica!$B$7,IF(AND(AA86=Matrica!$A$7,AB86=Matrica!$E$3),Matrica!$E$7,IF(AND(AA86=Matrica!$A$7,AB86=Matrica!$H$3),Matrica!$H$7,IF(AND(AA86=Matrica!$A$8,AB86=Matrica!$B$3),Matrica!$B$8,IF(AND(AA86=Matrica!$A$8,AB86=Matrica!$E$3),Matrica!$E$8,IF(AND(AA86=Matrica!$A$8,AB86=Matrica!$H$3),Matrica!$H$8,IF(AND(AA86=Matrica!$A$9,AB86=Matrica!$B$3),Matrica!$B$9,IF(AND(AA86=Matrica!$A$9,AB86=Matrica!$E$3),Matrica!$E$9,IF(AND(AA86=Matrica!$A$9,AB86=Matrica!$H$3),Matrica!$H$9,IF(AND(AA86=Matrica!$A$10,AB86=Matrica!$B$3),Matrica!$B$10,IF(AND(AA86=Matrica!$A$10,AB86=Matrica!$E$3),Matrica!$E$10,IF(AND(AA86=Matrica!$A$10,AB86=Matrica!$H$3),Matrica!$H$10,IF(AND(AA86=Matrica!$A$11,AB86=Matrica!$B$3),Matrica!$B$11,IF(AND(AA86=Matrica!$A$11,AB86=Matrica!$E$3),Matrica!$E$11,IF(AND(AA86=Matrica!$A$11,AB86=Matrica!$H$3),Matrica!$H$11,IF(AND(AA86=Matrica!$A$12,AB86=Matrica!$B$3),Matrica!$B$12,IF(AND(AA86=Matrica!$A$12,AB86=Matrica!$E$3),Matrica!$E$12,IF(AND(AA86=Matrica!$A$12,AB86=Matrica!$H$3),Matrica!$H$12,IF(AND(AA86=Matrica!$A$13,AB86=Matrica!$B$3),Matrica!$B$13,IF(AND(AA86=Matrica!$A$13,AB86=Matrica!$E$3),Matrica!$E$13,IF(AND(AA86=Matrica!$A$13,AB86=Matrica!$H$3),Matrica!$H$13,IF(AND(AA86=Matrica!$A$14,AB86=Matrica!$B$3),Matrica!$B$14,IF(AND(AA86=Matrica!$A$14,AB86=Matrica!$E$3),Matrica!$E$14,IF(AND(AA86=Matrica!$A$14,AB86=Matrica!$H$3),Matrica!$H$14,IF(AND(AA86=Matrica!$A$15,AB86=Matrica!$B$3),Matrica!$B$15,IF(AND(AA86=Matrica!$A$15,AB86=Matrica!$E$3),Matrica!$E$15,IF(AND(AA86=Matrica!$A$15,AB86=Matrica!$H$3),Matrica!$H$15,IF(AND(AA86=Matrica!$A$16,AB86=Matrica!$B$3),Matrica!$B$16,IF(AND(AA86=Matrica!$A$16,AB86=Matrica!$E$3),Matrica!$E$16,IF(AND(AA86=Matrica!$A$16,AB86=Matrica!$H$3),Matrica!$H$16,"")))))))))))))))))))))))))))))))))))))))</f>
        <v>3.86</v>
      </c>
      <c r="Z86" s="38">
        <f>IF(AND(AA86=Matrica!$A$4,AB86=Matrica!$B$3),Matrica!$D$4,IF(AND(AA86=Matrica!$A$4,AB86=Matrica!$E$3),Matrica!$G$4,IF(AND(AA86=Matrica!$A$4,AB86=Matrica!$H$3),Matrica!$J$4,IF(AND(AA86=Matrica!$A$5,AB86=Matrica!$B$3),Matrica!$D$5,IF(AND(AA86=Matrica!$A$5,AB86=Matrica!$E$3),Matrica!$G$5,IF(AND(AA86=Matrica!$A$5,AB86=Matrica!$H$3),Matrica!$J$5,IF(AND(AA86=Matrica!$A$6,AB86=Matrica!$B$3),Matrica!$D$6,IF(AND(AA86=Matrica!$A$6,AB86=Matrica!$E$3),Matrica!$G$6,IF(AND(AA86=Matrica!$A$6,AB86=Matrica!$H$3),Matrica!$J$6,IF(AND(AA86=Matrica!$A$7,AB86=Matrica!$B$3),Matrica!$D$7,IF(AND(AA86=Matrica!$A$7,AB86=Matrica!$E$3),Matrica!$G$7,IF(AND(AA86=Matrica!$A$7,AB86=Matrica!$H$3),Matrica!$J$7,IF(AND(AA86=Matrica!$A$8,AB86=Matrica!$B$3),Matrica!$D$8,IF(AND(AA86=Matrica!$A$8,AB86=Matrica!$E$3),Matrica!$G$8,IF(AND(AA86=Matrica!$A$8,AB86=Matrica!$H$3),Matrica!$J$8,IF(AND(AA86=Matrica!$A$9,AB86=Matrica!$B$3),Matrica!$D$9,IF(AND(AA86=Matrica!$A$9,AB86=Matrica!$E$3),Matrica!$G$9,IF(AND(AA86=Matrica!$A$9,AB86=Matrica!$H$3),Matrica!$J$9,IF(AND(AA86=Matrica!$A$10,AB86=Matrica!$B$3),Matrica!$D$10,IF(AND(AA86=Matrica!$A$10,AB86=Matrica!$E$3),Matrica!$G$10,IF(AND(AA86=Matrica!$A$10,AB86=Matrica!$H$3),Matrica!$J$10,IF(AND(AA86=Matrica!$A$11,AB86=Matrica!$B$3),Matrica!$D$11,IF(AND(AA86=Matrica!$A$11,AB86=Matrica!$E$3),Matrica!$G$11,IF(AND(AA86=Matrica!$A$11,AB86=Matrica!$H$3),Matrica!$J$11,IF(AND(AA86=Matrica!$A$12,AB86=Matrica!$B$3),Matrica!$D$12,IF(AND(AA86=Matrica!$A$12,AB86=Matrica!$E$3),Matrica!$G$12,IF(AND(AA86=Matrica!$A$12,AB86=Matrica!$H$3),Matrica!$J$12,IF(AND(AA86=Matrica!$A$13,AB86=Matrica!$B$3),Matrica!$D$13,IF(AND(AA86=Matrica!$A$13,AB86=Matrica!$E$3),Matrica!$G$13,IF(AND(AA86=Matrica!$A$13,AB86=Matrica!$H$3),Matrica!$J$13,IF(AND(AA86=Matrica!$A$14,AB86=Matrica!$B$3),Matrica!$D$14,IF(AND(AA86=Matrica!$A$14,AB86=Matrica!$E$3),Matrica!$G$14,IF(AND(AA86=Matrica!$A$14,AB86=Matrica!$H$3),Matrica!$J$14,IF(AND(AA86=Matrica!$A$15,AB86=Matrica!$B$3),Matrica!$D$15,IF(AND(AA86=Matrica!$A$15,AB86=Matrica!$E$3),Matrica!$G$15,IF(AND(AA86=Matrica!$A$15,AB86=Matrica!$H$3),Matrica!$J$15,IF(AND(AA86=Matrica!$A$16,AB86=Matrica!$B$3),Matrica!$D$16,IF(AND(AA86=Matrica!$A$16,AB86=Matrica!$E$3),Matrica!$G$16,IF(AND(AA86=Matrica!$A$16,AB86=Matrica!$H$3),Matrica!$J$16,"")))))))))))))))))))))))))))))))))))))))</f>
        <v>4.12</v>
      </c>
      <c r="AA86" s="45" t="s">
        <v>8</v>
      </c>
      <c r="AB86" s="45">
        <v>1</v>
      </c>
      <c r="AC86" s="50">
        <v>4.07</v>
      </c>
      <c r="AD86" s="37" t="str">
        <f t="shared" si="21"/>
        <v>ISTI</v>
      </c>
      <c r="AE86" s="37">
        <f t="shared" si="19"/>
        <v>12.430939226519341</v>
      </c>
      <c r="AF86" s="37">
        <f t="shared" si="20"/>
        <v>2.5188916876574329E-2</v>
      </c>
      <c r="AG86" s="47">
        <v>68.349999999999994</v>
      </c>
    </row>
    <row r="87" spans="3:34" ht="30" customHeight="1" x14ac:dyDescent="0.25">
      <c r="C87" s="52" t="s">
        <v>228</v>
      </c>
      <c r="D87" s="43" t="s">
        <v>51</v>
      </c>
      <c r="E87" s="39" t="s">
        <v>11</v>
      </c>
      <c r="F87" s="43" t="s">
        <v>137</v>
      </c>
      <c r="G87" s="38">
        <v>0.04</v>
      </c>
      <c r="H87" s="38"/>
      <c r="I87" s="38">
        <v>0.1</v>
      </c>
      <c r="J87" s="38">
        <v>14.88</v>
      </c>
      <c r="K87" s="38">
        <v>14.88</v>
      </c>
      <c r="L87" s="42">
        <f t="shared" si="13"/>
        <v>15.475200000000001</v>
      </c>
      <c r="M87" s="42">
        <f>K87+(G87*K87)+(H87*K87)+(I87*K87)</f>
        <v>16.963200000000001</v>
      </c>
      <c r="N87" s="41">
        <v>2871.8</v>
      </c>
      <c r="O87" s="41">
        <f t="shared" si="22"/>
        <v>44441.679360000009</v>
      </c>
      <c r="P87" s="41">
        <f t="shared" si="23"/>
        <v>48714.917760000004</v>
      </c>
      <c r="Q87" s="41">
        <f t="shared" si="24"/>
        <v>15.774284118054204</v>
      </c>
      <c r="R87" s="41">
        <f t="shared" si="25"/>
        <v>17.291042206328644</v>
      </c>
      <c r="S87" s="41">
        <v>3.11</v>
      </c>
      <c r="T87" s="38" t="s">
        <v>10</v>
      </c>
      <c r="U87" s="38" t="s">
        <v>292</v>
      </c>
      <c r="V87" s="41">
        <v>3.41</v>
      </c>
      <c r="W87" s="38" t="s">
        <v>9</v>
      </c>
      <c r="X87" s="38" t="s">
        <v>292</v>
      </c>
      <c r="Y87" s="38">
        <f>IF(AND(AA87=Matrica!$A$4,AB87=Matrica!$B$3),Matrica!$B$4,IF(AND(AA87=Matrica!$A$4,AB87=Matrica!$E$3),Matrica!$E$4,IF(AND(AA87=Matrica!$A$4,AB87=Matrica!$H$3),Matrica!$H$4,IF(AND(AA87=Matrica!$A$5,AB87=Matrica!$B$3),Matrica!$B$5,IF(AND(AA87=Matrica!$A$5,AB87=Matrica!$E$3),Matrica!$E$5,IF(AND(AA87=Matrica!$A$5,AB87=Matrica!$H$3),Matrica!$H$5,IF(AND(AA87=Matrica!$A$6,AB87=Matrica!$B$3),Matrica!$B$6,IF(AND(AA87=Matrica!$A$6,AB87=Matrica!$E$3),Matrica!$E$6,IF(AND(AA87=Matrica!$A$6,AB87=Matrica!$H$3),Matrica!$H$6,IF(AND(AA87=Matrica!$A$7,AB87=Matrica!$B$3),Matrica!$B$7,IF(AND(AA87=Matrica!$A$7,AB87=Matrica!$E$3),Matrica!$E$7,IF(AND(AA87=Matrica!$A$7,AB87=Matrica!$H$3),Matrica!$H$7,IF(AND(AA87=Matrica!$A$8,AB87=Matrica!$B$3),Matrica!$B$8,IF(AND(AA87=Matrica!$A$8,AB87=Matrica!$E$3),Matrica!$E$8,IF(AND(AA87=Matrica!$A$8,AB87=Matrica!$H$3),Matrica!$H$8,IF(AND(AA87=Matrica!$A$9,AB87=Matrica!$B$3),Matrica!$B$9,IF(AND(AA87=Matrica!$A$9,AB87=Matrica!$E$3),Matrica!$E$9,IF(AND(AA87=Matrica!$A$9,AB87=Matrica!$H$3),Matrica!$H$9,IF(AND(AA87=Matrica!$A$10,AB87=Matrica!$B$3),Matrica!$B$10,IF(AND(AA87=Matrica!$A$10,AB87=Matrica!$E$3),Matrica!$E$10,IF(AND(AA87=Matrica!$A$10,AB87=Matrica!$H$3),Matrica!$H$10,IF(AND(AA87=Matrica!$A$11,AB87=Matrica!$B$3),Matrica!$B$11,IF(AND(AA87=Matrica!$A$11,AB87=Matrica!$E$3),Matrica!$E$11,IF(AND(AA87=Matrica!$A$11,AB87=Matrica!$H$3),Matrica!$H$11,IF(AND(AA87=Matrica!$A$12,AB87=Matrica!$B$3),Matrica!$B$12,IF(AND(AA87=Matrica!$A$12,AB87=Matrica!$E$3),Matrica!$E$12,IF(AND(AA87=Matrica!$A$12,AB87=Matrica!$H$3),Matrica!$H$12,IF(AND(AA87=Matrica!$A$13,AB87=Matrica!$B$3),Matrica!$B$13,IF(AND(AA87=Matrica!$A$13,AB87=Matrica!$E$3),Matrica!$E$13,IF(AND(AA87=Matrica!$A$13,AB87=Matrica!$H$3),Matrica!$H$13,IF(AND(AA87=Matrica!$A$14,AB87=Matrica!$B$3),Matrica!$B$14,IF(AND(AA87=Matrica!$A$14,AB87=Matrica!$E$3),Matrica!$E$14,IF(AND(AA87=Matrica!$A$14,AB87=Matrica!$H$3),Matrica!$H$14,IF(AND(AA87=Matrica!$A$15,AB87=Matrica!$B$3),Matrica!$B$15,IF(AND(AA87=Matrica!$A$15,AB87=Matrica!$E$3),Matrica!$E$15,IF(AND(AA87=Matrica!$A$15,AB87=Matrica!$H$3),Matrica!$H$15,IF(AND(AA87=Matrica!$A$16,AB87=Matrica!$B$3),Matrica!$B$16,IF(AND(AA87=Matrica!$A$16,AB87=Matrica!$E$3),Matrica!$E$16,IF(AND(AA87=Matrica!$A$16,AB87=Matrica!$H$3),Matrica!$H$16,"")))))))))))))))))))))))))))))))))))))))</f>
        <v>3.34</v>
      </c>
      <c r="Z87" s="38">
        <f>IF(AND(AA87=Matrica!$A$4,AB87=Matrica!$B$3),Matrica!$D$4,IF(AND(AA87=Matrica!$A$4,AB87=Matrica!$E$3),Matrica!$G$4,IF(AND(AA87=Matrica!$A$4,AB87=Matrica!$H$3),Matrica!$J$4,IF(AND(AA87=Matrica!$A$5,AB87=Matrica!$B$3),Matrica!$D$5,IF(AND(AA87=Matrica!$A$5,AB87=Matrica!$E$3),Matrica!$G$5,IF(AND(AA87=Matrica!$A$5,AB87=Matrica!$H$3),Matrica!$J$5,IF(AND(AA87=Matrica!$A$6,AB87=Matrica!$B$3),Matrica!$D$6,IF(AND(AA87=Matrica!$A$6,AB87=Matrica!$E$3),Matrica!$G$6,IF(AND(AA87=Matrica!$A$6,AB87=Matrica!$H$3),Matrica!$J$6,IF(AND(AA87=Matrica!$A$7,AB87=Matrica!$B$3),Matrica!$D$7,IF(AND(AA87=Matrica!$A$7,AB87=Matrica!$E$3),Matrica!$G$7,IF(AND(AA87=Matrica!$A$7,AB87=Matrica!$H$3),Matrica!$J$7,IF(AND(AA87=Matrica!$A$8,AB87=Matrica!$B$3),Matrica!$D$8,IF(AND(AA87=Matrica!$A$8,AB87=Matrica!$E$3),Matrica!$G$8,IF(AND(AA87=Matrica!$A$8,AB87=Matrica!$H$3),Matrica!$J$8,IF(AND(AA87=Matrica!$A$9,AB87=Matrica!$B$3),Matrica!$D$9,IF(AND(AA87=Matrica!$A$9,AB87=Matrica!$E$3),Matrica!$G$9,IF(AND(AA87=Matrica!$A$9,AB87=Matrica!$H$3),Matrica!$J$9,IF(AND(AA87=Matrica!$A$10,AB87=Matrica!$B$3),Matrica!$D$10,IF(AND(AA87=Matrica!$A$10,AB87=Matrica!$E$3),Matrica!$G$10,IF(AND(AA87=Matrica!$A$10,AB87=Matrica!$H$3),Matrica!$J$10,IF(AND(AA87=Matrica!$A$11,AB87=Matrica!$B$3),Matrica!$D$11,IF(AND(AA87=Matrica!$A$11,AB87=Matrica!$E$3),Matrica!$G$11,IF(AND(AA87=Matrica!$A$11,AB87=Matrica!$H$3),Matrica!$J$11,IF(AND(AA87=Matrica!$A$12,AB87=Matrica!$B$3),Matrica!$D$12,IF(AND(AA87=Matrica!$A$12,AB87=Matrica!$E$3),Matrica!$G$12,IF(AND(AA87=Matrica!$A$12,AB87=Matrica!$H$3),Matrica!$J$12,IF(AND(AA87=Matrica!$A$13,AB87=Matrica!$B$3),Matrica!$D$13,IF(AND(AA87=Matrica!$A$13,AB87=Matrica!$E$3),Matrica!$G$13,IF(AND(AA87=Matrica!$A$13,AB87=Matrica!$H$3),Matrica!$J$13,IF(AND(AA87=Matrica!$A$14,AB87=Matrica!$B$3),Matrica!$D$14,IF(AND(AA87=Matrica!$A$14,AB87=Matrica!$E$3),Matrica!$G$14,IF(AND(AA87=Matrica!$A$14,AB87=Matrica!$H$3),Matrica!$J$14,IF(AND(AA87=Matrica!$A$15,AB87=Matrica!$B$3),Matrica!$D$15,IF(AND(AA87=Matrica!$A$15,AB87=Matrica!$E$3),Matrica!$G$15,IF(AND(AA87=Matrica!$A$15,AB87=Matrica!$H$3),Matrica!$J$15,IF(AND(AA87=Matrica!$A$16,AB87=Matrica!$B$3),Matrica!$D$16,IF(AND(AA87=Matrica!$A$16,AB87=Matrica!$E$3),Matrica!$G$16,IF(AND(AA87=Matrica!$A$16,AB87=Matrica!$H$3),Matrica!$J$16,"")))))))))))))))))))))))))))))))))))))))</f>
        <v>3.45</v>
      </c>
      <c r="AA87" s="45" t="s">
        <v>10</v>
      </c>
      <c r="AB87" s="45">
        <v>3</v>
      </c>
      <c r="AC87" s="50">
        <v>3.45</v>
      </c>
      <c r="AD87" s="37" t="str">
        <f t="shared" si="21"/>
        <v>ISTI</v>
      </c>
      <c r="AE87" s="37">
        <f t="shared" si="19"/>
        <v>10.932475884244383</v>
      </c>
      <c r="AF87" s="37">
        <f t="shared" si="20"/>
        <v>1.1730205278592386E-2</v>
      </c>
      <c r="AG87" s="47">
        <v>5.4</v>
      </c>
      <c r="AH87" s="53">
        <f>AC86/((P86-P87)/P87+1)</f>
        <v>3.4966281755196311</v>
      </c>
    </row>
    <row r="88" spans="3:34" ht="30" customHeight="1" x14ac:dyDescent="0.25">
      <c r="C88" s="52" t="s">
        <v>229</v>
      </c>
      <c r="D88" s="43" t="s">
        <v>51</v>
      </c>
      <c r="E88" s="39" t="s">
        <v>13</v>
      </c>
      <c r="F88" s="43" t="s">
        <v>137</v>
      </c>
      <c r="G88" s="38">
        <v>0.04</v>
      </c>
      <c r="H88" s="38"/>
      <c r="I88" s="38">
        <v>0.1</v>
      </c>
      <c r="J88" s="38">
        <v>13.42</v>
      </c>
      <c r="K88" s="38">
        <v>13.42</v>
      </c>
      <c r="L88" s="42">
        <v>13.42</v>
      </c>
      <c r="M88" s="42">
        <f>K88+(G88*K88)+(H88*K88)</f>
        <v>13.956799999999999</v>
      </c>
      <c r="N88" s="41">
        <v>2871.8</v>
      </c>
      <c r="O88" s="41">
        <f t="shared" si="22"/>
        <v>38539.556000000004</v>
      </c>
      <c r="P88" s="41">
        <f t="shared" si="23"/>
        <v>40081.13824</v>
      </c>
      <c r="Q88" s="41">
        <f t="shared" si="24"/>
        <v>13.679363941292351</v>
      </c>
      <c r="R88" s="41">
        <f t="shared" si="25"/>
        <v>14.226538498944043</v>
      </c>
      <c r="S88" s="41">
        <v>2.7</v>
      </c>
      <c r="T88" s="38" t="s">
        <v>11</v>
      </c>
      <c r="U88" s="38" t="s">
        <v>291</v>
      </c>
      <c r="V88" s="41">
        <v>2.8</v>
      </c>
      <c r="W88" s="38" t="s">
        <v>11</v>
      </c>
      <c r="X88" s="38" t="s">
        <v>293</v>
      </c>
      <c r="Y88" s="38">
        <f>IF(AND(AA88=Matrica!$A$4,AB88=Matrica!$B$3),Matrica!$B$4,IF(AND(AA88=Matrica!$A$4,AB88=Matrica!$E$3),Matrica!$E$4,IF(AND(AA88=Matrica!$A$4,AB88=Matrica!$H$3),Matrica!$H$4,IF(AND(AA88=Matrica!$A$5,AB88=Matrica!$B$3),Matrica!$B$5,IF(AND(AA88=Matrica!$A$5,AB88=Matrica!$E$3),Matrica!$E$5,IF(AND(AA88=Matrica!$A$5,AB88=Matrica!$H$3),Matrica!$H$5,IF(AND(AA88=Matrica!$A$6,AB88=Matrica!$B$3),Matrica!$B$6,IF(AND(AA88=Matrica!$A$6,AB88=Matrica!$E$3),Matrica!$E$6,IF(AND(AA88=Matrica!$A$6,AB88=Matrica!$H$3),Matrica!$H$6,IF(AND(AA88=Matrica!$A$7,AB88=Matrica!$B$3),Matrica!$B$7,IF(AND(AA88=Matrica!$A$7,AB88=Matrica!$E$3),Matrica!$E$7,IF(AND(AA88=Matrica!$A$7,AB88=Matrica!$H$3),Matrica!$H$7,IF(AND(AA88=Matrica!$A$8,AB88=Matrica!$B$3),Matrica!$B$8,IF(AND(AA88=Matrica!$A$8,AB88=Matrica!$E$3),Matrica!$E$8,IF(AND(AA88=Matrica!$A$8,AB88=Matrica!$H$3),Matrica!$H$8,IF(AND(AA88=Matrica!$A$9,AB88=Matrica!$B$3),Matrica!$B$9,IF(AND(AA88=Matrica!$A$9,AB88=Matrica!$E$3),Matrica!$E$9,IF(AND(AA88=Matrica!$A$9,AB88=Matrica!$H$3),Matrica!$H$9,IF(AND(AA88=Matrica!$A$10,AB88=Matrica!$B$3),Matrica!$B$10,IF(AND(AA88=Matrica!$A$10,AB88=Matrica!$E$3),Matrica!$E$10,IF(AND(AA88=Matrica!$A$10,AB88=Matrica!$H$3),Matrica!$H$10,IF(AND(AA88=Matrica!$A$11,AB88=Matrica!$B$3),Matrica!$B$11,IF(AND(AA88=Matrica!$A$11,AB88=Matrica!$E$3),Matrica!$E$11,IF(AND(AA88=Matrica!$A$11,AB88=Matrica!$H$3),Matrica!$H$11,IF(AND(AA88=Matrica!$A$12,AB88=Matrica!$B$3),Matrica!$B$12,IF(AND(AA88=Matrica!$A$12,AB88=Matrica!$E$3),Matrica!$E$12,IF(AND(AA88=Matrica!$A$12,AB88=Matrica!$H$3),Matrica!$H$12,IF(AND(AA88=Matrica!$A$13,AB88=Matrica!$B$3),Matrica!$B$13,IF(AND(AA88=Matrica!$A$13,AB88=Matrica!$E$3),Matrica!$E$13,IF(AND(AA88=Matrica!$A$13,AB88=Matrica!$H$3),Matrica!$H$13,IF(AND(AA88=Matrica!$A$14,AB88=Matrica!$B$3),Matrica!$B$14,IF(AND(AA88=Matrica!$A$14,AB88=Matrica!$E$3),Matrica!$E$14,IF(AND(AA88=Matrica!$A$14,AB88=Matrica!$H$3),Matrica!$H$14,IF(AND(AA88=Matrica!$A$15,AB88=Matrica!$B$3),Matrica!$B$15,IF(AND(AA88=Matrica!$A$15,AB88=Matrica!$E$3),Matrica!$E$15,IF(AND(AA88=Matrica!$A$15,AB88=Matrica!$H$3),Matrica!$H$15,IF(AND(AA88=Matrica!$A$16,AB88=Matrica!$B$3),Matrica!$B$16,IF(AND(AA88=Matrica!$A$16,AB88=Matrica!$E$3),Matrica!$E$16,IF(AND(AA88=Matrica!$A$16,AB88=Matrica!$H$3),Matrica!$H$16,"")))))))))))))))))))))))))))))))))))))))</f>
        <v>2.76</v>
      </c>
      <c r="Z88" s="38">
        <f>IF(AND(AA88=Matrica!$A$4,AB88=Matrica!$B$3),Matrica!$D$4,IF(AND(AA88=Matrica!$A$4,AB88=Matrica!$E$3),Matrica!$G$4,IF(AND(AA88=Matrica!$A$4,AB88=Matrica!$H$3),Matrica!$J$4,IF(AND(AA88=Matrica!$A$5,AB88=Matrica!$B$3),Matrica!$D$5,IF(AND(AA88=Matrica!$A$5,AB88=Matrica!$E$3),Matrica!$G$5,IF(AND(AA88=Matrica!$A$5,AB88=Matrica!$H$3),Matrica!$J$5,IF(AND(AA88=Matrica!$A$6,AB88=Matrica!$B$3),Matrica!$D$6,IF(AND(AA88=Matrica!$A$6,AB88=Matrica!$E$3),Matrica!$G$6,IF(AND(AA88=Matrica!$A$6,AB88=Matrica!$H$3),Matrica!$J$6,IF(AND(AA88=Matrica!$A$7,AB88=Matrica!$B$3),Matrica!$D$7,IF(AND(AA88=Matrica!$A$7,AB88=Matrica!$E$3),Matrica!$G$7,IF(AND(AA88=Matrica!$A$7,AB88=Matrica!$H$3),Matrica!$J$7,IF(AND(AA88=Matrica!$A$8,AB88=Matrica!$B$3),Matrica!$D$8,IF(AND(AA88=Matrica!$A$8,AB88=Matrica!$E$3),Matrica!$G$8,IF(AND(AA88=Matrica!$A$8,AB88=Matrica!$H$3),Matrica!$J$8,IF(AND(AA88=Matrica!$A$9,AB88=Matrica!$B$3),Matrica!$D$9,IF(AND(AA88=Matrica!$A$9,AB88=Matrica!$E$3),Matrica!$G$9,IF(AND(AA88=Matrica!$A$9,AB88=Matrica!$H$3),Matrica!$J$9,IF(AND(AA88=Matrica!$A$10,AB88=Matrica!$B$3),Matrica!$D$10,IF(AND(AA88=Matrica!$A$10,AB88=Matrica!$E$3),Matrica!$G$10,IF(AND(AA88=Matrica!$A$10,AB88=Matrica!$H$3),Matrica!$J$10,IF(AND(AA88=Matrica!$A$11,AB88=Matrica!$B$3),Matrica!$D$11,IF(AND(AA88=Matrica!$A$11,AB88=Matrica!$E$3),Matrica!$G$11,IF(AND(AA88=Matrica!$A$11,AB88=Matrica!$H$3),Matrica!$J$11,IF(AND(AA88=Matrica!$A$12,AB88=Matrica!$B$3),Matrica!$D$12,IF(AND(AA88=Matrica!$A$12,AB88=Matrica!$E$3),Matrica!$G$12,IF(AND(AA88=Matrica!$A$12,AB88=Matrica!$H$3),Matrica!$J$12,IF(AND(AA88=Matrica!$A$13,AB88=Matrica!$B$3),Matrica!$D$13,IF(AND(AA88=Matrica!$A$13,AB88=Matrica!$E$3),Matrica!$G$13,IF(AND(AA88=Matrica!$A$13,AB88=Matrica!$H$3),Matrica!$J$13,IF(AND(AA88=Matrica!$A$14,AB88=Matrica!$B$3),Matrica!$D$14,IF(AND(AA88=Matrica!$A$14,AB88=Matrica!$E$3),Matrica!$G$14,IF(AND(AA88=Matrica!$A$14,AB88=Matrica!$H$3),Matrica!$J$14,IF(AND(AA88=Matrica!$A$15,AB88=Matrica!$B$3),Matrica!$D$15,IF(AND(AA88=Matrica!$A$15,AB88=Matrica!$E$3),Matrica!$G$15,IF(AND(AA88=Matrica!$A$15,AB88=Matrica!$H$3),Matrica!$J$15,IF(AND(AA88=Matrica!$A$16,AB88=Matrica!$B$3),Matrica!$D$16,IF(AND(AA88=Matrica!$A$16,AB88=Matrica!$E$3),Matrica!$G$16,IF(AND(AA88=Matrica!$A$16,AB88=Matrica!$H$3),Matrica!$J$16,"")))))))))))))))))))))))))))))))))))))))</f>
        <v>2.84</v>
      </c>
      <c r="AA88" s="45" t="s">
        <v>11</v>
      </c>
      <c r="AB88" s="45">
        <v>3</v>
      </c>
      <c r="AC88" s="50">
        <v>2.84</v>
      </c>
      <c r="AD88" s="37" t="str">
        <f t="shared" si="21"/>
        <v>ISTI</v>
      </c>
      <c r="AE88" s="37">
        <f t="shared" si="19"/>
        <v>5.1851851851851736</v>
      </c>
      <c r="AF88" s="37">
        <f t="shared" si="20"/>
        <v>1.4285714285714299E-2</v>
      </c>
      <c r="AG88" s="47">
        <v>1</v>
      </c>
      <c r="AH88" s="53">
        <f>AC87/((P87-P88)/P88+1)</f>
        <v>2.8385540464063386</v>
      </c>
    </row>
    <row r="89" spans="3:34" ht="30" customHeight="1" x14ac:dyDescent="0.25">
      <c r="C89" s="51" t="s">
        <v>70</v>
      </c>
      <c r="D89" s="43" t="s">
        <v>71</v>
      </c>
      <c r="E89" s="39" t="s">
        <v>10</v>
      </c>
      <c r="F89" s="43" t="s">
        <v>137</v>
      </c>
      <c r="G89" s="38"/>
      <c r="H89" s="38"/>
      <c r="I89" s="38"/>
      <c r="J89" s="38">
        <v>17.32</v>
      </c>
      <c r="K89" s="38">
        <v>17.32</v>
      </c>
      <c r="L89" s="42">
        <f t="shared" ref="L89:L120" si="26">J89+(G89*J89)+(H89*J89)</f>
        <v>17.32</v>
      </c>
      <c r="M89" s="42">
        <f>K89+(G89*K89)+(H89*K89)+(I89*K89)</f>
        <v>17.32</v>
      </c>
      <c r="N89" s="41">
        <v>2871.8</v>
      </c>
      <c r="O89" s="41">
        <f t="shared" si="22"/>
        <v>49739.576000000001</v>
      </c>
      <c r="P89" s="41">
        <f t="shared" si="23"/>
        <v>49739.576000000001</v>
      </c>
      <c r="Q89" s="41">
        <f t="shared" si="24"/>
        <v>17.654737962979397</v>
      </c>
      <c r="R89" s="41">
        <f t="shared" si="25"/>
        <v>17.654737962979397</v>
      </c>
      <c r="S89" s="41">
        <v>3.48</v>
      </c>
      <c r="T89" s="38" t="s">
        <v>9</v>
      </c>
      <c r="U89" s="38" t="s">
        <v>292</v>
      </c>
      <c r="V89" s="41">
        <v>3.48</v>
      </c>
      <c r="W89" s="38" t="s">
        <v>9</v>
      </c>
      <c r="X89" s="38" t="s">
        <v>292</v>
      </c>
      <c r="Y89" s="38">
        <f>IF(AND(AA89=Matrica!$A$4,AB89=Matrica!$B$3),Matrica!$B$4,IF(AND(AA89=Matrica!$A$4,AB89=Matrica!$E$3),Matrica!$E$4,IF(AND(AA89=Matrica!$A$4,AB89=Matrica!$H$3),Matrica!$H$4,IF(AND(AA89=Matrica!$A$5,AB89=Matrica!$B$3),Matrica!$B$5,IF(AND(AA89=Matrica!$A$5,AB89=Matrica!$E$3),Matrica!$E$5,IF(AND(AA89=Matrica!$A$5,AB89=Matrica!$H$3),Matrica!$H$5,IF(AND(AA89=Matrica!$A$6,AB89=Matrica!$B$3),Matrica!$B$6,IF(AND(AA89=Matrica!$A$6,AB89=Matrica!$E$3),Matrica!$E$6,IF(AND(AA89=Matrica!$A$6,AB89=Matrica!$H$3),Matrica!$H$6,IF(AND(AA89=Matrica!$A$7,AB89=Matrica!$B$3),Matrica!$B$7,IF(AND(AA89=Matrica!$A$7,AB89=Matrica!$E$3),Matrica!$E$7,IF(AND(AA89=Matrica!$A$7,AB89=Matrica!$H$3),Matrica!$H$7,IF(AND(AA89=Matrica!$A$8,AB89=Matrica!$B$3),Matrica!$B$8,IF(AND(AA89=Matrica!$A$8,AB89=Matrica!$E$3),Matrica!$E$8,IF(AND(AA89=Matrica!$A$8,AB89=Matrica!$H$3),Matrica!$H$8,IF(AND(AA89=Matrica!$A$9,AB89=Matrica!$B$3),Matrica!$B$9,IF(AND(AA89=Matrica!$A$9,AB89=Matrica!$E$3),Matrica!$E$9,IF(AND(AA89=Matrica!$A$9,AB89=Matrica!$H$3),Matrica!$H$9,IF(AND(AA89=Matrica!$A$10,AB89=Matrica!$B$3),Matrica!$B$10,IF(AND(AA89=Matrica!$A$10,AB89=Matrica!$E$3),Matrica!$E$10,IF(AND(AA89=Matrica!$A$10,AB89=Matrica!$H$3),Matrica!$H$10,IF(AND(AA89=Matrica!$A$11,AB89=Matrica!$B$3),Matrica!$B$11,IF(AND(AA89=Matrica!$A$11,AB89=Matrica!$E$3),Matrica!$E$11,IF(AND(AA89=Matrica!$A$11,AB89=Matrica!$H$3),Matrica!$H$11,IF(AND(AA89=Matrica!$A$12,AB89=Matrica!$B$3),Matrica!$B$12,IF(AND(AA89=Matrica!$A$12,AB89=Matrica!$E$3),Matrica!$E$12,IF(AND(AA89=Matrica!$A$12,AB89=Matrica!$H$3),Matrica!$H$12,IF(AND(AA89=Matrica!$A$13,AB89=Matrica!$B$3),Matrica!$B$13,IF(AND(AA89=Matrica!$A$13,AB89=Matrica!$E$3),Matrica!$E$13,IF(AND(AA89=Matrica!$A$13,AB89=Matrica!$H$3),Matrica!$H$13,IF(AND(AA89=Matrica!$A$14,AB89=Matrica!$B$3),Matrica!$B$14,IF(AND(AA89=Matrica!$A$14,AB89=Matrica!$E$3),Matrica!$E$14,IF(AND(AA89=Matrica!$A$14,AB89=Matrica!$H$3),Matrica!$H$14,IF(AND(AA89=Matrica!$A$15,AB89=Matrica!$B$3),Matrica!$B$15,IF(AND(AA89=Matrica!$A$15,AB89=Matrica!$E$3),Matrica!$E$15,IF(AND(AA89=Matrica!$A$15,AB89=Matrica!$H$3),Matrica!$H$15,IF(AND(AA89=Matrica!$A$16,AB89=Matrica!$B$3),Matrica!$B$16,IF(AND(AA89=Matrica!$A$16,AB89=Matrica!$E$3),Matrica!$E$16,IF(AND(AA89=Matrica!$A$16,AB89=Matrica!$H$3),Matrica!$H$16,"")))))))))))))))))))))))))))))))))))))))</f>
        <v>3.84</v>
      </c>
      <c r="Z89" s="38">
        <f>IF(AND(AA89=Matrica!$A$4,AB89=Matrica!$B$3),Matrica!$D$4,IF(AND(AA89=Matrica!$A$4,AB89=Matrica!$E$3),Matrica!$G$4,IF(AND(AA89=Matrica!$A$4,AB89=Matrica!$H$3),Matrica!$J$4,IF(AND(AA89=Matrica!$A$5,AB89=Matrica!$B$3),Matrica!$D$5,IF(AND(AA89=Matrica!$A$5,AB89=Matrica!$E$3),Matrica!$G$5,IF(AND(AA89=Matrica!$A$5,AB89=Matrica!$H$3),Matrica!$J$5,IF(AND(AA89=Matrica!$A$6,AB89=Matrica!$B$3),Matrica!$D$6,IF(AND(AA89=Matrica!$A$6,AB89=Matrica!$E$3),Matrica!$G$6,IF(AND(AA89=Matrica!$A$6,AB89=Matrica!$H$3),Matrica!$J$6,IF(AND(AA89=Matrica!$A$7,AB89=Matrica!$B$3),Matrica!$D$7,IF(AND(AA89=Matrica!$A$7,AB89=Matrica!$E$3),Matrica!$G$7,IF(AND(AA89=Matrica!$A$7,AB89=Matrica!$H$3),Matrica!$J$7,IF(AND(AA89=Matrica!$A$8,AB89=Matrica!$B$3),Matrica!$D$8,IF(AND(AA89=Matrica!$A$8,AB89=Matrica!$E$3),Matrica!$G$8,IF(AND(AA89=Matrica!$A$8,AB89=Matrica!$H$3),Matrica!$J$8,IF(AND(AA89=Matrica!$A$9,AB89=Matrica!$B$3),Matrica!$D$9,IF(AND(AA89=Matrica!$A$9,AB89=Matrica!$E$3),Matrica!$G$9,IF(AND(AA89=Matrica!$A$9,AB89=Matrica!$H$3),Matrica!$J$9,IF(AND(AA89=Matrica!$A$10,AB89=Matrica!$B$3),Matrica!$D$10,IF(AND(AA89=Matrica!$A$10,AB89=Matrica!$E$3),Matrica!$G$10,IF(AND(AA89=Matrica!$A$10,AB89=Matrica!$H$3),Matrica!$J$10,IF(AND(AA89=Matrica!$A$11,AB89=Matrica!$B$3),Matrica!$D$11,IF(AND(AA89=Matrica!$A$11,AB89=Matrica!$E$3),Matrica!$G$11,IF(AND(AA89=Matrica!$A$11,AB89=Matrica!$H$3),Matrica!$J$11,IF(AND(AA89=Matrica!$A$12,AB89=Matrica!$B$3),Matrica!$D$12,IF(AND(AA89=Matrica!$A$12,AB89=Matrica!$E$3),Matrica!$G$12,IF(AND(AA89=Matrica!$A$12,AB89=Matrica!$H$3),Matrica!$J$12,IF(AND(AA89=Matrica!$A$13,AB89=Matrica!$B$3),Matrica!$D$13,IF(AND(AA89=Matrica!$A$13,AB89=Matrica!$E$3),Matrica!$G$13,IF(AND(AA89=Matrica!$A$13,AB89=Matrica!$H$3),Matrica!$J$13,IF(AND(AA89=Matrica!$A$14,AB89=Matrica!$B$3),Matrica!$D$14,IF(AND(AA89=Matrica!$A$14,AB89=Matrica!$E$3),Matrica!$G$14,IF(AND(AA89=Matrica!$A$14,AB89=Matrica!$H$3),Matrica!$J$14,IF(AND(AA89=Matrica!$A$15,AB89=Matrica!$B$3),Matrica!$D$15,IF(AND(AA89=Matrica!$A$15,AB89=Matrica!$E$3),Matrica!$G$15,IF(AND(AA89=Matrica!$A$15,AB89=Matrica!$H$3),Matrica!$J$15,IF(AND(AA89=Matrica!$A$16,AB89=Matrica!$B$3),Matrica!$D$16,IF(AND(AA89=Matrica!$A$16,AB89=Matrica!$E$3),Matrica!$G$16,IF(AND(AA89=Matrica!$A$16,AB89=Matrica!$H$3),Matrica!$J$16,"")))))))))))))))))))))))))))))))))))))))</f>
        <v>3.96</v>
      </c>
      <c r="AA89" s="45" t="s">
        <v>9</v>
      </c>
      <c r="AB89" s="45">
        <v>3</v>
      </c>
      <c r="AC89" s="50">
        <v>3.96</v>
      </c>
      <c r="AD89" s="37" t="str">
        <f t="shared" si="21"/>
        <v>RAST</v>
      </c>
      <c r="AE89" s="37">
        <f t="shared" si="19"/>
        <v>13.793103448275861</v>
      </c>
      <c r="AF89" s="37">
        <f t="shared" si="20"/>
        <v>0.13793103448275862</v>
      </c>
      <c r="AG89" s="47"/>
    </row>
    <row r="90" spans="3:34" ht="45" x14ac:dyDescent="0.25">
      <c r="C90" s="51" t="s">
        <v>72</v>
      </c>
      <c r="D90" s="43" t="s">
        <v>73</v>
      </c>
      <c r="E90" s="39" t="s">
        <v>10</v>
      </c>
      <c r="F90" s="43" t="s">
        <v>137</v>
      </c>
      <c r="G90" s="38">
        <v>0.04</v>
      </c>
      <c r="H90" s="38"/>
      <c r="I90" s="38"/>
      <c r="J90" s="38">
        <v>17.32</v>
      </c>
      <c r="K90" s="38">
        <v>17.32</v>
      </c>
      <c r="L90" s="42">
        <f t="shared" si="26"/>
        <v>18.012799999999999</v>
      </c>
      <c r="M90" s="42">
        <f>K90+(G90*K90)+(H90*K90)+(I90*K90)</f>
        <v>18.012799999999999</v>
      </c>
      <c r="N90" s="41">
        <v>2871.8</v>
      </c>
      <c r="O90" s="41">
        <f t="shared" si="22"/>
        <v>51729.159039999999</v>
      </c>
      <c r="P90" s="41">
        <f t="shared" si="23"/>
        <v>51729.159039999999</v>
      </c>
      <c r="Q90" s="41">
        <f t="shared" si="24"/>
        <v>18.360927481498571</v>
      </c>
      <c r="R90" s="41">
        <f t="shared" si="25"/>
        <v>18.360927481498571</v>
      </c>
      <c r="S90" s="41">
        <v>3.62</v>
      </c>
      <c r="T90" s="38" t="s">
        <v>9</v>
      </c>
      <c r="U90" s="38" t="s">
        <v>291</v>
      </c>
      <c r="V90" s="41">
        <v>3.62</v>
      </c>
      <c r="W90" s="38" t="s">
        <v>9</v>
      </c>
      <c r="X90" s="38" t="s">
        <v>291</v>
      </c>
      <c r="Y90" s="38">
        <f>IF(AND(AA90=Matrica!$A$4,AB90=Matrica!$B$3),Matrica!$B$4,IF(AND(AA90=Matrica!$A$4,AB90=Matrica!$E$3),Matrica!$E$4,IF(AND(AA90=Matrica!$A$4,AB90=Matrica!$H$3),Matrica!$H$4,IF(AND(AA90=Matrica!$A$5,AB90=Matrica!$B$3),Matrica!$B$5,IF(AND(AA90=Matrica!$A$5,AB90=Matrica!$E$3),Matrica!$E$5,IF(AND(AA90=Matrica!$A$5,AB90=Matrica!$H$3),Matrica!$H$5,IF(AND(AA90=Matrica!$A$6,AB90=Matrica!$B$3),Matrica!$B$6,IF(AND(AA90=Matrica!$A$6,AB90=Matrica!$E$3),Matrica!$E$6,IF(AND(AA90=Matrica!$A$6,AB90=Matrica!$H$3),Matrica!$H$6,IF(AND(AA90=Matrica!$A$7,AB90=Matrica!$B$3),Matrica!$B$7,IF(AND(AA90=Matrica!$A$7,AB90=Matrica!$E$3),Matrica!$E$7,IF(AND(AA90=Matrica!$A$7,AB90=Matrica!$H$3),Matrica!$H$7,IF(AND(AA90=Matrica!$A$8,AB90=Matrica!$B$3),Matrica!$B$8,IF(AND(AA90=Matrica!$A$8,AB90=Matrica!$E$3),Matrica!$E$8,IF(AND(AA90=Matrica!$A$8,AB90=Matrica!$H$3),Matrica!$H$8,IF(AND(AA90=Matrica!$A$9,AB90=Matrica!$B$3),Matrica!$B$9,IF(AND(AA90=Matrica!$A$9,AB90=Matrica!$E$3),Matrica!$E$9,IF(AND(AA90=Matrica!$A$9,AB90=Matrica!$H$3),Matrica!$H$9,IF(AND(AA90=Matrica!$A$10,AB90=Matrica!$B$3),Matrica!$B$10,IF(AND(AA90=Matrica!$A$10,AB90=Matrica!$E$3),Matrica!$E$10,IF(AND(AA90=Matrica!$A$10,AB90=Matrica!$H$3),Matrica!$H$10,IF(AND(AA90=Matrica!$A$11,AB90=Matrica!$B$3),Matrica!$B$11,IF(AND(AA90=Matrica!$A$11,AB90=Matrica!$E$3),Matrica!$E$11,IF(AND(AA90=Matrica!$A$11,AB90=Matrica!$H$3),Matrica!$H$11,IF(AND(AA90=Matrica!$A$12,AB90=Matrica!$B$3),Matrica!$B$12,IF(AND(AA90=Matrica!$A$12,AB90=Matrica!$E$3),Matrica!$E$12,IF(AND(AA90=Matrica!$A$12,AB90=Matrica!$H$3),Matrica!$H$12,IF(AND(AA90=Matrica!$A$13,AB90=Matrica!$B$3),Matrica!$B$13,IF(AND(AA90=Matrica!$A$13,AB90=Matrica!$E$3),Matrica!$E$13,IF(AND(AA90=Matrica!$A$13,AB90=Matrica!$H$3),Matrica!$H$13,IF(AND(AA90=Matrica!$A$14,AB90=Matrica!$B$3),Matrica!$B$14,IF(AND(AA90=Matrica!$A$14,AB90=Matrica!$E$3),Matrica!$E$14,IF(AND(AA90=Matrica!$A$14,AB90=Matrica!$H$3),Matrica!$H$14,IF(AND(AA90=Matrica!$A$15,AB90=Matrica!$B$3),Matrica!$B$15,IF(AND(AA90=Matrica!$A$15,AB90=Matrica!$E$3),Matrica!$E$15,IF(AND(AA90=Matrica!$A$15,AB90=Matrica!$H$3),Matrica!$H$15,IF(AND(AA90=Matrica!$A$16,AB90=Matrica!$B$3),Matrica!$B$16,IF(AND(AA90=Matrica!$A$16,AB90=Matrica!$E$3),Matrica!$E$16,IF(AND(AA90=Matrica!$A$16,AB90=Matrica!$H$3),Matrica!$H$16,"")))))))))))))))))))))))))))))))))))))))</f>
        <v>3.86</v>
      </c>
      <c r="Z90" s="38">
        <f>IF(AND(AA90=Matrica!$A$4,AB90=Matrica!$B$3),Matrica!$D$4,IF(AND(AA90=Matrica!$A$4,AB90=Matrica!$E$3),Matrica!$G$4,IF(AND(AA90=Matrica!$A$4,AB90=Matrica!$H$3),Matrica!$J$4,IF(AND(AA90=Matrica!$A$5,AB90=Matrica!$B$3),Matrica!$D$5,IF(AND(AA90=Matrica!$A$5,AB90=Matrica!$E$3),Matrica!$G$5,IF(AND(AA90=Matrica!$A$5,AB90=Matrica!$H$3),Matrica!$J$5,IF(AND(AA90=Matrica!$A$6,AB90=Matrica!$B$3),Matrica!$D$6,IF(AND(AA90=Matrica!$A$6,AB90=Matrica!$E$3),Matrica!$G$6,IF(AND(AA90=Matrica!$A$6,AB90=Matrica!$H$3),Matrica!$J$6,IF(AND(AA90=Matrica!$A$7,AB90=Matrica!$B$3),Matrica!$D$7,IF(AND(AA90=Matrica!$A$7,AB90=Matrica!$E$3),Matrica!$G$7,IF(AND(AA90=Matrica!$A$7,AB90=Matrica!$H$3),Matrica!$J$7,IF(AND(AA90=Matrica!$A$8,AB90=Matrica!$B$3),Matrica!$D$8,IF(AND(AA90=Matrica!$A$8,AB90=Matrica!$E$3),Matrica!$G$8,IF(AND(AA90=Matrica!$A$8,AB90=Matrica!$H$3),Matrica!$J$8,IF(AND(AA90=Matrica!$A$9,AB90=Matrica!$B$3),Matrica!$D$9,IF(AND(AA90=Matrica!$A$9,AB90=Matrica!$E$3),Matrica!$G$9,IF(AND(AA90=Matrica!$A$9,AB90=Matrica!$H$3),Matrica!$J$9,IF(AND(AA90=Matrica!$A$10,AB90=Matrica!$B$3),Matrica!$D$10,IF(AND(AA90=Matrica!$A$10,AB90=Matrica!$E$3),Matrica!$G$10,IF(AND(AA90=Matrica!$A$10,AB90=Matrica!$H$3),Matrica!$J$10,IF(AND(AA90=Matrica!$A$11,AB90=Matrica!$B$3),Matrica!$D$11,IF(AND(AA90=Matrica!$A$11,AB90=Matrica!$E$3),Matrica!$G$11,IF(AND(AA90=Matrica!$A$11,AB90=Matrica!$H$3),Matrica!$J$11,IF(AND(AA90=Matrica!$A$12,AB90=Matrica!$B$3),Matrica!$D$12,IF(AND(AA90=Matrica!$A$12,AB90=Matrica!$E$3),Matrica!$G$12,IF(AND(AA90=Matrica!$A$12,AB90=Matrica!$H$3),Matrica!$J$12,IF(AND(AA90=Matrica!$A$13,AB90=Matrica!$B$3),Matrica!$D$13,IF(AND(AA90=Matrica!$A$13,AB90=Matrica!$E$3),Matrica!$G$13,IF(AND(AA90=Matrica!$A$13,AB90=Matrica!$H$3),Matrica!$J$13,IF(AND(AA90=Matrica!$A$14,AB90=Matrica!$B$3),Matrica!$D$14,IF(AND(AA90=Matrica!$A$14,AB90=Matrica!$E$3),Matrica!$G$14,IF(AND(AA90=Matrica!$A$14,AB90=Matrica!$H$3),Matrica!$J$14,IF(AND(AA90=Matrica!$A$15,AB90=Matrica!$B$3),Matrica!$D$15,IF(AND(AA90=Matrica!$A$15,AB90=Matrica!$E$3),Matrica!$G$15,IF(AND(AA90=Matrica!$A$15,AB90=Matrica!$H$3),Matrica!$J$15,IF(AND(AA90=Matrica!$A$16,AB90=Matrica!$B$3),Matrica!$D$16,IF(AND(AA90=Matrica!$A$16,AB90=Matrica!$E$3),Matrica!$G$16,IF(AND(AA90=Matrica!$A$16,AB90=Matrica!$H$3),Matrica!$J$16,"")))))))))))))))))))))))))))))))))))))))</f>
        <v>4.12</v>
      </c>
      <c r="AA90" s="45" t="s">
        <v>8</v>
      </c>
      <c r="AB90" s="45">
        <v>1</v>
      </c>
      <c r="AC90" s="50">
        <v>4.12</v>
      </c>
      <c r="AD90" s="37" t="str">
        <f t="shared" si="21"/>
        <v>RAST</v>
      </c>
      <c r="AE90" s="37">
        <f t="shared" si="19"/>
        <v>13.812154696132598</v>
      </c>
      <c r="AF90" s="37">
        <f t="shared" si="20"/>
        <v>0.13812154696132597</v>
      </c>
      <c r="AG90" s="47"/>
    </row>
    <row r="91" spans="3:34" ht="30" customHeight="1" x14ac:dyDescent="0.25">
      <c r="C91" s="52" t="s">
        <v>230</v>
      </c>
      <c r="D91" s="43" t="s">
        <v>48</v>
      </c>
      <c r="E91" s="39" t="s">
        <v>10</v>
      </c>
      <c r="F91" s="43" t="s">
        <v>137</v>
      </c>
      <c r="G91" s="38">
        <v>0.04</v>
      </c>
      <c r="H91" s="38">
        <v>0.03</v>
      </c>
      <c r="I91" s="38"/>
      <c r="J91" s="38">
        <v>17.32</v>
      </c>
      <c r="K91" s="38">
        <v>17.32</v>
      </c>
      <c r="L91" s="42">
        <f t="shared" si="26"/>
        <v>18.532399999999999</v>
      </c>
      <c r="M91" s="42">
        <f>K91+(G91*K91)+(H91*K91)</f>
        <v>18.532399999999999</v>
      </c>
      <c r="N91" s="41">
        <v>2871.8</v>
      </c>
      <c r="O91" s="41">
        <f t="shared" si="22"/>
        <v>53221.346320000004</v>
      </c>
      <c r="P91" s="41">
        <f t="shared" si="23"/>
        <v>53221.346320000004</v>
      </c>
      <c r="Q91" s="41">
        <f t="shared" si="24"/>
        <v>18.890569620387954</v>
      </c>
      <c r="R91" s="41">
        <f t="shared" si="25"/>
        <v>18.890569620387954</v>
      </c>
      <c r="S91" s="41">
        <v>3.72</v>
      </c>
      <c r="T91" s="38" t="s">
        <v>9</v>
      </c>
      <c r="U91" s="38" t="s">
        <v>291</v>
      </c>
      <c r="V91" s="41">
        <v>3.72</v>
      </c>
      <c r="W91" s="38" t="s">
        <v>9</v>
      </c>
      <c r="X91" s="38" t="s">
        <v>291</v>
      </c>
      <c r="Y91" s="38">
        <f>IF(AND(AA91=Matrica!$A$4,AB91=Matrica!$B$3),Matrica!$B$4,IF(AND(AA91=Matrica!$A$4,AB91=Matrica!$E$3),Matrica!$E$4,IF(AND(AA91=Matrica!$A$4,AB91=Matrica!$H$3),Matrica!$H$4,IF(AND(AA91=Matrica!$A$5,AB91=Matrica!$B$3),Matrica!$B$5,IF(AND(AA91=Matrica!$A$5,AB91=Matrica!$E$3),Matrica!$E$5,IF(AND(AA91=Matrica!$A$5,AB91=Matrica!$H$3),Matrica!$H$5,IF(AND(AA91=Matrica!$A$6,AB91=Matrica!$B$3),Matrica!$B$6,IF(AND(AA91=Matrica!$A$6,AB91=Matrica!$E$3),Matrica!$E$6,IF(AND(AA91=Matrica!$A$6,AB91=Matrica!$H$3),Matrica!$H$6,IF(AND(AA91=Matrica!$A$7,AB91=Matrica!$B$3),Matrica!$B$7,IF(AND(AA91=Matrica!$A$7,AB91=Matrica!$E$3),Matrica!$E$7,IF(AND(AA91=Matrica!$A$7,AB91=Matrica!$H$3),Matrica!$H$7,IF(AND(AA91=Matrica!$A$8,AB91=Matrica!$B$3),Matrica!$B$8,IF(AND(AA91=Matrica!$A$8,AB91=Matrica!$E$3),Matrica!$E$8,IF(AND(AA91=Matrica!$A$8,AB91=Matrica!$H$3),Matrica!$H$8,IF(AND(AA91=Matrica!$A$9,AB91=Matrica!$B$3),Matrica!$B$9,IF(AND(AA91=Matrica!$A$9,AB91=Matrica!$E$3),Matrica!$E$9,IF(AND(AA91=Matrica!$A$9,AB91=Matrica!$H$3),Matrica!$H$9,IF(AND(AA91=Matrica!$A$10,AB91=Matrica!$B$3),Matrica!$B$10,IF(AND(AA91=Matrica!$A$10,AB91=Matrica!$E$3),Matrica!$E$10,IF(AND(AA91=Matrica!$A$10,AB91=Matrica!$H$3),Matrica!$H$10,IF(AND(AA91=Matrica!$A$11,AB91=Matrica!$B$3),Matrica!$B$11,IF(AND(AA91=Matrica!$A$11,AB91=Matrica!$E$3),Matrica!$E$11,IF(AND(AA91=Matrica!$A$11,AB91=Matrica!$H$3),Matrica!$H$11,IF(AND(AA91=Matrica!$A$12,AB91=Matrica!$B$3),Matrica!$B$12,IF(AND(AA91=Matrica!$A$12,AB91=Matrica!$E$3),Matrica!$E$12,IF(AND(AA91=Matrica!$A$12,AB91=Matrica!$H$3),Matrica!$H$12,IF(AND(AA91=Matrica!$A$13,AB91=Matrica!$B$3),Matrica!$B$13,IF(AND(AA91=Matrica!$A$13,AB91=Matrica!$E$3),Matrica!$E$13,IF(AND(AA91=Matrica!$A$13,AB91=Matrica!$H$3),Matrica!$H$13,IF(AND(AA91=Matrica!$A$14,AB91=Matrica!$B$3),Matrica!$B$14,IF(AND(AA91=Matrica!$A$14,AB91=Matrica!$E$3),Matrica!$E$14,IF(AND(AA91=Matrica!$A$14,AB91=Matrica!$H$3),Matrica!$H$14,IF(AND(AA91=Matrica!$A$15,AB91=Matrica!$B$3),Matrica!$B$15,IF(AND(AA91=Matrica!$A$15,AB91=Matrica!$E$3),Matrica!$E$15,IF(AND(AA91=Matrica!$A$15,AB91=Matrica!$H$3),Matrica!$H$15,IF(AND(AA91=Matrica!$A$16,AB91=Matrica!$B$3),Matrica!$B$16,IF(AND(AA91=Matrica!$A$16,AB91=Matrica!$E$3),Matrica!$E$16,IF(AND(AA91=Matrica!$A$16,AB91=Matrica!$H$3),Matrica!$H$16,"")))))))))))))))))))))))))))))))))))))))</f>
        <v>3.86</v>
      </c>
      <c r="Z91" s="38">
        <f>IF(AND(AA91=Matrica!$A$4,AB91=Matrica!$B$3),Matrica!$D$4,IF(AND(AA91=Matrica!$A$4,AB91=Matrica!$E$3),Matrica!$G$4,IF(AND(AA91=Matrica!$A$4,AB91=Matrica!$H$3),Matrica!$J$4,IF(AND(AA91=Matrica!$A$5,AB91=Matrica!$B$3),Matrica!$D$5,IF(AND(AA91=Matrica!$A$5,AB91=Matrica!$E$3),Matrica!$G$5,IF(AND(AA91=Matrica!$A$5,AB91=Matrica!$H$3),Matrica!$J$5,IF(AND(AA91=Matrica!$A$6,AB91=Matrica!$B$3),Matrica!$D$6,IF(AND(AA91=Matrica!$A$6,AB91=Matrica!$E$3),Matrica!$G$6,IF(AND(AA91=Matrica!$A$6,AB91=Matrica!$H$3),Matrica!$J$6,IF(AND(AA91=Matrica!$A$7,AB91=Matrica!$B$3),Matrica!$D$7,IF(AND(AA91=Matrica!$A$7,AB91=Matrica!$E$3),Matrica!$G$7,IF(AND(AA91=Matrica!$A$7,AB91=Matrica!$H$3),Matrica!$J$7,IF(AND(AA91=Matrica!$A$8,AB91=Matrica!$B$3),Matrica!$D$8,IF(AND(AA91=Matrica!$A$8,AB91=Matrica!$E$3),Matrica!$G$8,IF(AND(AA91=Matrica!$A$8,AB91=Matrica!$H$3),Matrica!$J$8,IF(AND(AA91=Matrica!$A$9,AB91=Matrica!$B$3),Matrica!$D$9,IF(AND(AA91=Matrica!$A$9,AB91=Matrica!$E$3),Matrica!$G$9,IF(AND(AA91=Matrica!$A$9,AB91=Matrica!$H$3),Matrica!$J$9,IF(AND(AA91=Matrica!$A$10,AB91=Matrica!$B$3),Matrica!$D$10,IF(AND(AA91=Matrica!$A$10,AB91=Matrica!$E$3),Matrica!$G$10,IF(AND(AA91=Matrica!$A$10,AB91=Matrica!$H$3),Matrica!$J$10,IF(AND(AA91=Matrica!$A$11,AB91=Matrica!$B$3),Matrica!$D$11,IF(AND(AA91=Matrica!$A$11,AB91=Matrica!$E$3),Matrica!$G$11,IF(AND(AA91=Matrica!$A$11,AB91=Matrica!$H$3),Matrica!$J$11,IF(AND(AA91=Matrica!$A$12,AB91=Matrica!$B$3),Matrica!$D$12,IF(AND(AA91=Matrica!$A$12,AB91=Matrica!$E$3),Matrica!$G$12,IF(AND(AA91=Matrica!$A$12,AB91=Matrica!$H$3),Matrica!$J$12,IF(AND(AA91=Matrica!$A$13,AB91=Matrica!$B$3),Matrica!$D$13,IF(AND(AA91=Matrica!$A$13,AB91=Matrica!$E$3),Matrica!$G$13,IF(AND(AA91=Matrica!$A$13,AB91=Matrica!$H$3),Matrica!$J$13,IF(AND(AA91=Matrica!$A$14,AB91=Matrica!$B$3),Matrica!$D$14,IF(AND(AA91=Matrica!$A$14,AB91=Matrica!$E$3),Matrica!$G$14,IF(AND(AA91=Matrica!$A$14,AB91=Matrica!$H$3),Matrica!$J$14,IF(AND(AA91=Matrica!$A$15,AB91=Matrica!$B$3),Matrica!$D$15,IF(AND(AA91=Matrica!$A$15,AB91=Matrica!$E$3),Matrica!$G$15,IF(AND(AA91=Matrica!$A$15,AB91=Matrica!$H$3),Matrica!$J$15,IF(AND(AA91=Matrica!$A$16,AB91=Matrica!$B$3),Matrica!$D$16,IF(AND(AA91=Matrica!$A$16,AB91=Matrica!$E$3),Matrica!$G$16,IF(AND(AA91=Matrica!$A$16,AB91=Matrica!$H$3),Matrica!$J$16,"")))))))))))))))))))))))))))))))))))))))</f>
        <v>4.12</v>
      </c>
      <c r="AA91" s="45" t="s">
        <v>8</v>
      </c>
      <c r="AB91" s="45">
        <v>1</v>
      </c>
      <c r="AC91" s="50">
        <v>4.05</v>
      </c>
      <c r="AD91" s="37" t="str">
        <f t="shared" si="21"/>
        <v>RAST</v>
      </c>
      <c r="AE91" s="37">
        <f t="shared" si="19"/>
        <v>8.8709677419354733</v>
      </c>
      <c r="AF91" s="37">
        <f t="shared" si="20"/>
        <v>8.8709677419354732E-2</v>
      </c>
      <c r="AG91" s="47">
        <v>1592.08</v>
      </c>
    </row>
    <row r="92" spans="3:34" ht="30" customHeight="1" x14ac:dyDescent="0.25">
      <c r="C92" s="52" t="s">
        <v>231</v>
      </c>
      <c r="D92" s="43" t="s">
        <v>48</v>
      </c>
      <c r="E92" s="39" t="s">
        <v>11</v>
      </c>
      <c r="F92" s="43" t="s">
        <v>137</v>
      </c>
      <c r="G92" s="38">
        <v>0.04</v>
      </c>
      <c r="H92" s="38">
        <v>0.03</v>
      </c>
      <c r="I92" s="38"/>
      <c r="J92" s="38">
        <v>14.88</v>
      </c>
      <c r="K92" s="38">
        <v>14.88</v>
      </c>
      <c r="L92" s="42">
        <f t="shared" si="26"/>
        <v>15.921600000000002</v>
      </c>
      <c r="M92" s="42">
        <f>K92+(G92*K92)+(H92*K92)</f>
        <v>15.921600000000002</v>
      </c>
      <c r="N92" s="41">
        <v>2871.8</v>
      </c>
      <c r="O92" s="41">
        <f t="shared" si="22"/>
        <v>45723.650880000008</v>
      </c>
      <c r="P92" s="41">
        <f t="shared" si="23"/>
        <v>45723.650880000008</v>
      </c>
      <c r="Q92" s="41">
        <f t="shared" si="24"/>
        <v>16.229311544536536</v>
      </c>
      <c r="R92" s="41">
        <f t="shared" si="25"/>
        <v>16.229311544536536</v>
      </c>
      <c r="S92" s="41">
        <v>3.2</v>
      </c>
      <c r="T92" s="38" t="s">
        <v>10</v>
      </c>
      <c r="U92" s="38" t="s">
        <v>291</v>
      </c>
      <c r="V92" s="41">
        <v>3.2</v>
      </c>
      <c r="W92" s="38" t="s">
        <v>10</v>
      </c>
      <c r="X92" s="38" t="s">
        <v>291</v>
      </c>
      <c r="Y92" s="38">
        <f>IF(AND(AA92=Matrica!$A$4,AB92=Matrica!$B$3),Matrica!$B$4,IF(AND(AA92=Matrica!$A$4,AB92=Matrica!$E$3),Matrica!$E$4,IF(AND(AA92=Matrica!$A$4,AB92=Matrica!$H$3),Matrica!$H$4,IF(AND(AA92=Matrica!$A$5,AB92=Matrica!$B$3),Matrica!$B$5,IF(AND(AA92=Matrica!$A$5,AB92=Matrica!$E$3),Matrica!$E$5,IF(AND(AA92=Matrica!$A$5,AB92=Matrica!$H$3),Matrica!$H$5,IF(AND(AA92=Matrica!$A$6,AB92=Matrica!$B$3),Matrica!$B$6,IF(AND(AA92=Matrica!$A$6,AB92=Matrica!$E$3),Matrica!$E$6,IF(AND(AA92=Matrica!$A$6,AB92=Matrica!$H$3),Matrica!$H$6,IF(AND(AA92=Matrica!$A$7,AB92=Matrica!$B$3),Matrica!$B$7,IF(AND(AA92=Matrica!$A$7,AB92=Matrica!$E$3),Matrica!$E$7,IF(AND(AA92=Matrica!$A$7,AB92=Matrica!$H$3),Matrica!$H$7,IF(AND(AA92=Matrica!$A$8,AB92=Matrica!$B$3),Matrica!$B$8,IF(AND(AA92=Matrica!$A$8,AB92=Matrica!$E$3),Matrica!$E$8,IF(AND(AA92=Matrica!$A$8,AB92=Matrica!$H$3),Matrica!$H$8,IF(AND(AA92=Matrica!$A$9,AB92=Matrica!$B$3),Matrica!$B$9,IF(AND(AA92=Matrica!$A$9,AB92=Matrica!$E$3),Matrica!$E$9,IF(AND(AA92=Matrica!$A$9,AB92=Matrica!$H$3),Matrica!$H$9,IF(AND(AA92=Matrica!$A$10,AB92=Matrica!$B$3),Matrica!$B$10,IF(AND(AA92=Matrica!$A$10,AB92=Matrica!$E$3),Matrica!$E$10,IF(AND(AA92=Matrica!$A$10,AB92=Matrica!$H$3),Matrica!$H$10,IF(AND(AA92=Matrica!$A$11,AB92=Matrica!$B$3),Matrica!$B$11,IF(AND(AA92=Matrica!$A$11,AB92=Matrica!$E$3),Matrica!$E$11,IF(AND(AA92=Matrica!$A$11,AB92=Matrica!$H$3),Matrica!$H$11,IF(AND(AA92=Matrica!$A$12,AB92=Matrica!$B$3),Matrica!$B$12,IF(AND(AA92=Matrica!$A$12,AB92=Matrica!$E$3),Matrica!$E$12,IF(AND(AA92=Matrica!$A$12,AB92=Matrica!$H$3),Matrica!$H$12,IF(AND(AA92=Matrica!$A$13,AB92=Matrica!$B$3),Matrica!$B$13,IF(AND(AA92=Matrica!$A$13,AB92=Matrica!$E$3),Matrica!$E$13,IF(AND(AA92=Matrica!$A$13,AB92=Matrica!$H$3),Matrica!$H$13,IF(AND(AA92=Matrica!$A$14,AB92=Matrica!$B$3),Matrica!$B$14,IF(AND(AA92=Matrica!$A$14,AB92=Matrica!$E$3),Matrica!$E$14,IF(AND(AA92=Matrica!$A$14,AB92=Matrica!$H$3),Matrica!$H$14,IF(AND(AA92=Matrica!$A$15,AB92=Matrica!$B$3),Matrica!$B$15,IF(AND(AA92=Matrica!$A$15,AB92=Matrica!$E$3),Matrica!$E$15,IF(AND(AA92=Matrica!$A$15,AB92=Matrica!$H$3),Matrica!$H$15,IF(AND(AA92=Matrica!$A$16,AB92=Matrica!$B$3),Matrica!$B$16,IF(AND(AA92=Matrica!$A$16,AB92=Matrica!$E$3),Matrica!$E$16,IF(AND(AA92=Matrica!$A$16,AB92=Matrica!$H$3),Matrica!$H$16,"")))))))))))))))))))))))))))))))))))))))</f>
        <v>3.34</v>
      </c>
      <c r="Z92" s="38">
        <f>IF(AND(AA92=Matrica!$A$4,AB92=Matrica!$B$3),Matrica!$D$4,IF(AND(AA92=Matrica!$A$4,AB92=Matrica!$E$3),Matrica!$G$4,IF(AND(AA92=Matrica!$A$4,AB92=Matrica!$H$3),Matrica!$J$4,IF(AND(AA92=Matrica!$A$5,AB92=Matrica!$B$3),Matrica!$D$5,IF(AND(AA92=Matrica!$A$5,AB92=Matrica!$E$3),Matrica!$G$5,IF(AND(AA92=Matrica!$A$5,AB92=Matrica!$H$3),Matrica!$J$5,IF(AND(AA92=Matrica!$A$6,AB92=Matrica!$B$3),Matrica!$D$6,IF(AND(AA92=Matrica!$A$6,AB92=Matrica!$E$3),Matrica!$G$6,IF(AND(AA92=Matrica!$A$6,AB92=Matrica!$H$3),Matrica!$J$6,IF(AND(AA92=Matrica!$A$7,AB92=Matrica!$B$3),Matrica!$D$7,IF(AND(AA92=Matrica!$A$7,AB92=Matrica!$E$3),Matrica!$G$7,IF(AND(AA92=Matrica!$A$7,AB92=Matrica!$H$3),Matrica!$J$7,IF(AND(AA92=Matrica!$A$8,AB92=Matrica!$B$3),Matrica!$D$8,IF(AND(AA92=Matrica!$A$8,AB92=Matrica!$E$3),Matrica!$G$8,IF(AND(AA92=Matrica!$A$8,AB92=Matrica!$H$3),Matrica!$J$8,IF(AND(AA92=Matrica!$A$9,AB92=Matrica!$B$3),Matrica!$D$9,IF(AND(AA92=Matrica!$A$9,AB92=Matrica!$E$3),Matrica!$G$9,IF(AND(AA92=Matrica!$A$9,AB92=Matrica!$H$3),Matrica!$J$9,IF(AND(AA92=Matrica!$A$10,AB92=Matrica!$B$3),Matrica!$D$10,IF(AND(AA92=Matrica!$A$10,AB92=Matrica!$E$3),Matrica!$G$10,IF(AND(AA92=Matrica!$A$10,AB92=Matrica!$H$3),Matrica!$J$10,IF(AND(AA92=Matrica!$A$11,AB92=Matrica!$B$3),Matrica!$D$11,IF(AND(AA92=Matrica!$A$11,AB92=Matrica!$E$3),Matrica!$G$11,IF(AND(AA92=Matrica!$A$11,AB92=Matrica!$H$3),Matrica!$J$11,IF(AND(AA92=Matrica!$A$12,AB92=Matrica!$B$3),Matrica!$D$12,IF(AND(AA92=Matrica!$A$12,AB92=Matrica!$E$3),Matrica!$G$12,IF(AND(AA92=Matrica!$A$12,AB92=Matrica!$H$3),Matrica!$J$12,IF(AND(AA92=Matrica!$A$13,AB92=Matrica!$B$3),Matrica!$D$13,IF(AND(AA92=Matrica!$A$13,AB92=Matrica!$E$3),Matrica!$G$13,IF(AND(AA92=Matrica!$A$13,AB92=Matrica!$H$3),Matrica!$J$13,IF(AND(AA92=Matrica!$A$14,AB92=Matrica!$B$3),Matrica!$D$14,IF(AND(AA92=Matrica!$A$14,AB92=Matrica!$E$3),Matrica!$G$14,IF(AND(AA92=Matrica!$A$14,AB92=Matrica!$H$3),Matrica!$J$14,IF(AND(AA92=Matrica!$A$15,AB92=Matrica!$B$3),Matrica!$D$15,IF(AND(AA92=Matrica!$A$15,AB92=Matrica!$E$3),Matrica!$G$15,IF(AND(AA92=Matrica!$A$15,AB92=Matrica!$H$3),Matrica!$J$15,IF(AND(AA92=Matrica!$A$16,AB92=Matrica!$B$3),Matrica!$D$16,IF(AND(AA92=Matrica!$A$16,AB92=Matrica!$E$3),Matrica!$G$16,IF(AND(AA92=Matrica!$A$16,AB92=Matrica!$H$3),Matrica!$J$16,"")))))))))))))))))))))))))))))))))))))))</f>
        <v>3.45</v>
      </c>
      <c r="AA92" s="45" t="s">
        <v>10</v>
      </c>
      <c r="AB92" s="45">
        <v>3</v>
      </c>
      <c r="AC92" s="50">
        <v>3.39</v>
      </c>
      <c r="AD92" s="37" t="str">
        <f t="shared" si="21"/>
        <v>RAST</v>
      </c>
      <c r="AE92" s="37">
        <f t="shared" si="19"/>
        <v>5.9374999999999982</v>
      </c>
      <c r="AF92" s="37">
        <f t="shared" si="20"/>
        <v>5.9374999999999983E-2</v>
      </c>
      <c r="AG92" s="47">
        <v>533.12</v>
      </c>
      <c r="AH92" s="53">
        <f>AC91/((P91-P92)/P92+1)</f>
        <v>3.4794457274826791</v>
      </c>
    </row>
    <row r="93" spans="3:34" ht="30" customHeight="1" x14ac:dyDescent="0.25">
      <c r="C93" s="52" t="s">
        <v>232</v>
      </c>
      <c r="D93" s="43" t="s">
        <v>48</v>
      </c>
      <c r="E93" s="39" t="s">
        <v>12</v>
      </c>
      <c r="F93" s="43" t="s">
        <v>137</v>
      </c>
      <c r="G93" s="38">
        <v>0.04</v>
      </c>
      <c r="H93" s="38">
        <v>0.03</v>
      </c>
      <c r="I93" s="38"/>
      <c r="J93" s="38">
        <v>13.65</v>
      </c>
      <c r="K93" s="38">
        <v>13.65</v>
      </c>
      <c r="L93" s="42">
        <f t="shared" si="26"/>
        <v>14.605499999999999</v>
      </c>
      <c r="M93" s="42">
        <f>K93+(G93*K93)+(H93*K93)</f>
        <v>14.605499999999999</v>
      </c>
      <c r="N93" s="41">
        <v>2871.8</v>
      </c>
      <c r="O93" s="41">
        <f t="shared" si="22"/>
        <v>41944.0749</v>
      </c>
      <c r="P93" s="41">
        <f t="shared" si="23"/>
        <v>41944.0749</v>
      </c>
      <c r="Q93" s="41">
        <f t="shared" si="24"/>
        <v>14.887775711217989</v>
      </c>
      <c r="R93" s="41">
        <f t="shared" si="25"/>
        <v>14.887775711217989</v>
      </c>
      <c r="S93" s="41">
        <v>2.94</v>
      </c>
      <c r="T93" s="38" t="s">
        <v>10</v>
      </c>
      <c r="U93" s="38" t="s">
        <v>292</v>
      </c>
      <c r="V93" s="41">
        <v>2.94</v>
      </c>
      <c r="W93" s="38" t="s">
        <v>10</v>
      </c>
      <c r="X93" s="38" t="s">
        <v>292</v>
      </c>
      <c r="Y93" s="38">
        <f>IF(AND(AA93=Matrica!$A$4,AB93=Matrica!$B$3),Matrica!$B$4,IF(AND(AA93=Matrica!$A$4,AB93=Matrica!$E$3),Matrica!$E$4,IF(AND(AA93=Matrica!$A$4,AB93=Matrica!$H$3),Matrica!$H$4,IF(AND(AA93=Matrica!$A$5,AB93=Matrica!$B$3),Matrica!$B$5,IF(AND(AA93=Matrica!$A$5,AB93=Matrica!$E$3),Matrica!$E$5,IF(AND(AA93=Matrica!$A$5,AB93=Matrica!$H$3),Matrica!$H$5,IF(AND(AA93=Matrica!$A$6,AB93=Matrica!$B$3),Matrica!$B$6,IF(AND(AA93=Matrica!$A$6,AB93=Matrica!$E$3),Matrica!$E$6,IF(AND(AA93=Matrica!$A$6,AB93=Matrica!$H$3),Matrica!$H$6,IF(AND(AA93=Matrica!$A$7,AB93=Matrica!$B$3),Matrica!$B$7,IF(AND(AA93=Matrica!$A$7,AB93=Matrica!$E$3),Matrica!$E$7,IF(AND(AA93=Matrica!$A$7,AB93=Matrica!$H$3),Matrica!$H$7,IF(AND(AA93=Matrica!$A$8,AB93=Matrica!$B$3),Matrica!$B$8,IF(AND(AA93=Matrica!$A$8,AB93=Matrica!$E$3),Matrica!$E$8,IF(AND(AA93=Matrica!$A$8,AB93=Matrica!$H$3),Matrica!$H$8,IF(AND(AA93=Matrica!$A$9,AB93=Matrica!$B$3),Matrica!$B$9,IF(AND(AA93=Matrica!$A$9,AB93=Matrica!$E$3),Matrica!$E$9,IF(AND(AA93=Matrica!$A$9,AB93=Matrica!$H$3),Matrica!$H$9,IF(AND(AA93=Matrica!$A$10,AB93=Matrica!$B$3),Matrica!$B$10,IF(AND(AA93=Matrica!$A$10,AB93=Matrica!$E$3),Matrica!$E$10,IF(AND(AA93=Matrica!$A$10,AB93=Matrica!$H$3),Matrica!$H$10,IF(AND(AA93=Matrica!$A$11,AB93=Matrica!$B$3),Matrica!$B$11,IF(AND(AA93=Matrica!$A$11,AB93=Matrica!$E$3),Matrica!$E$11,IF(AND(AA93=Matrica!$A$11,AB93=Matrica!$H$3),Matrica!$H$11,IF(AND(AA93=Matrica!$A$12,AB93=Matrica!$B$3),Matrica!$B$12,IF(AND(AA93=Matrica!$A$12,AB93=Matrica!$E$3),Matrica!$E$12,IF(AND(AA93=Matrica!$A$12,AB93=Matrica!$H$3),Matrica!$H$12,IF(AND(AA93=Matrica!$A$13,AB93=Matrica!$B$3),Matrica!$B$13,IF(AND(AA93=Matrica!$A$13,AB93=Matrica!$E$3),Matrica!$E$13,IF(AND(AA93=Matrica!$A$13,AB93=Matrica!$H$3),Matrica!$H$13,IF(AND(AA93=Matrica!$A$14,AB93=Matrica!$B$3),Matrica!$B$14,IF(AND(AA93=Matrica!$A$14,AB93=Matrica!$E$3),Matrica!$E$14,IF(AND(AA93=Matrica!$A$14,AB93=Matrica!$H$3),Matrica!$H$14,IF(AND(AA93=Matrica!$A$15,AB93=Matrica!$B$3),Matrica!$B$15,IF(AND(AA93=Matrica!$A$15,AB93=Matrica!$E$3),Matrica!$E$15,IF(AND(AA93=Matrica!$A$15,AB93=Matrica!$H$3),Matrica!$H$15,IF(AND(AA93=Matrica!$A$16,AB93=Matrica!$B$3),Matrica!$B$16,IF(AND(AA93=Matrica!$A$16,AB93=Matrica!$E$3),Matrica!$E$16,IF(AND(AA93=Matrica!$A$16,AB93=Matrica!$H$3),Matrica!$H$16,"")))))))))))))))))))))))))))))))))))))))</f>
        <v>2.76</v>
      </c>
      <c r="Z93" s="38">
        <f>IF(AND(AA93=Matrica!$A$4,AB93=Matrica!$B$3),Matrica!$D$4,IF(AND(AA93=Matrica!$A$4,AB93=Matrica!$E$3),Matrica!$G$4,IF(AND(AA93=Matrica!$A$4,AB93=Matrica!$H$3),Matrica!$J$4,IF(AND(AA93=Matrica!$A$5,AB93=Matrica!$B$3),Matrica!$D$5,IF(AND(AA93=Matrica!$A$5,AB93=Matrica!$E$3),Matrica!$G$5,IF(AND(AA93=Matrica!$A$5,AB93=Matrica!$H$3),Matrica!$J$5,IF(AND(AA93=Matrica!$A$6,AB93=Matrica!$B$3),Matrica!$D$6,IF(AND(AA93=Matrica!$A$6,AB93=Matrica!$E$3),Matrica!$G$6,IF(AND(AA93=Matrica!$A$6,AB93=Matrica!$H$3),Matrica!$J$6,IF(AND(AA93=Matrica!$A$7,AB93=Matrica!$B$3),Matrica!$D$7,IF(AND(AA93=Matrica!$A$7,AB93=Matrica!$E$3),Matrica!$G$7,IF(AND(AA93=Matrica!$A$7,AB93=Matrica!$H$3),Matrica!$J$7,IF(AND(AA93=Matrica!$A$8,AB93=Matrica!$B$3),Matrica!$D$8,IF(AND(AA93=Matrica!$A$8,AB93=Matrica!$E$3),Matrica!$G$8,IF(AND(AA93=Matrica!$A$8,AB93=Matrica!$H$3),Matrica!$J$8,IF(AND(AA93=Matrica!$A$9,AB93=Matrica!$B$3),Matrica!$D$9,IF(AND(AA93=Matrica!$A$9,AB93=Matrica!$E$3),Matrica!$G$9,IF(AND(AA93=Matrica!$A$9,AB93=Matrica!$H$3),Matrica!$J$9,IF(AND(AA93=Matrica!$A$10,AB93=Matrica!$B$3),Matrica!$D$10,IF(AND(AA93=Matrica!$A$10,AB93=Matrica!$E$3),Matrica!$G$10,IF(AND(AA93=Matrica!$A$10,AB93=Matrica!$H$3),Matrica!$J$10,IF(AND(AA93=Matrica!$A$11,AB93=Matrica!$B$3),Matrica!$D$11,IF(AND(AA93=Matrica!$A$11,AB93=Matrica!$E$3),Matrica!$G$11,IF(AND(AA93=Matrica!$A$11,AB93=Matrica!$H$3),Matrica!$J$11,IF(AND(AA93=Matrica!$A$12,AB93=Matrica!$B$3),Matrica!$D$12,IF(AND(AA93=Matrica!$A$12,AB93=Matrica!$E$3),Matrica!$G$12,IF(AND(AA93=Matrica!$A$12,AB93=Matrica!$H$3),Matrica!$J$12,IF(AND(AA93=Matrica!$A$13,AB93=Matrica!$B$3),Matrica!$D$13,IF(AND(AA93=Matrica!$A$13,AB93=Matrica!$E$3),Matrica!$G$13,IF(AND(AA93=Matrica!$A$13,AB93=Matrica!$H$3),Matrica!$J$13,IF(AND(AA93=Matrica!$A$14,AB93=Matrica!$B$3),Matrica!$D$14,IF(AND(AA93=Matrica!$A$14,AB93=Matrica!$E$3),Matrica!$G$14,IF(AND(AA93=Matrica!$A$14,AB93=Matrica!$H$3),Matrica!$J$14,IF(AND(AA93=Matrica!$A$15,AB93=Matrica!$B$3),Matrica!$D$15,IF(AND(AA93=Matrica!$A$15,AB93=Matrica!$E$3),Matrica!$G$15,IF(AND(AA93=Matrica!$A$15,AB93=Matrica!$H$3),Matrica!$J$15,IF(AND(AA93=Matrica!$A$16,AB93=Matrica!$B$3),Matrica!$D$16,IF(AND(AA93=Matrica!$A$16,AB93=Matrica!$E$3),Matrica!$G$16,IF(AND(AA93=Matrica!$A$16,AB93=Matrica!$H$3),Matrica!$J$16,"")))))))))))))))))))))))))))))))))))))))</f>
        <v>2.84</v>
      </c>
      <c r="AA93" s="45" t="s">
        <v>11</v>
      </c>
      <c r="AB93" s="45">
        <v>3</v>
      </c>
      <c r="AC93" s="50">
        <v>2.78</v>
      </c>
      <c r="AD93" s="37" t="str">
        <f t="shared" si="21"/>
        <v>PAD</v>
      </c>
      <c r="AE93" s="37">
        <f t="shared" si="19"/>
        <v>-5.4421768707483036</v>
      </c>
      <c r="AF93" s="37">
        <f t="shared" si="20"/>
        <v>-5.442176870748304E-2</v>
      </c>
      <c r="AG93" s="47">
        <v>4</v>
      </c>
      <c r="AH93" s="53">
        <f>AC92/((P92-P93)/P93+1)</f>
        <v>3.1097782258064512</v>
      </c>
    </row>
    <row r="94" spans="3:34" ht="30" customHeight="1" x14ac:dyDescent="0.25">
      <c r="C94" s="52" t="s">
        <v>233</v>
      </c>
      <c r="D94" s="43" t="s">
        <v>48</v>
      </c>
      <c r="E94" s="39" t="s">
        <v>13</v>
      </c>
      <c r="F94" s="43" t="s">
        <v>137</v>
      </c>
      <c r="G94" s="38">
        <v>0.04</v>
      </c>
      <c r="H94" s="38">
        <v>0.03</v>
      </c>
      <c r="I94" s="38"/>
      <c r="J94" s="38">
        <v>13.42</v>
      </c>
      <c r="K94" s="38">
        <v>13.42</v>
      </c>
      <c r="L94" s="42">
        <f t="shared" si="26"/>
        <v>14.359399999999999</v>
      </c>
      <c r="M94" s="42">
        <f>K94+(G94*K94)+(H94*K94)</f>
        <v>14.359399999999999</v>
      </c>
      <c r="N94" s="41">
        <v>2871.8</v>
      </c>
      <c r="O94" s="41">
        <f t="shared" si="22"/>
        <v>41237.324919999999</v>
      </c>
      <c r="P94" s="41">
        <f t="shared" si="23"/>
        <v>41237.324919999999</v>
      </c>
      <c r="Q94" s="41">
        <f t="shared" si="24"/>
        <v>14.636919417182813</v>
      </c>
      <c r="R94" s="41">
        <f t="shared" si="25"/>
        <v>14.636919417182813</v>
      </c>
      <c r="S94" s="41">
        <v>2.89</v>
      </c>
      <c r="T94" s="38" t="s">
        <v>10</v>
      </c>
      <c r="U94" s="38">
        <v>1</v>
      </c>
      <c r="V94" s="41">
        <v>2.89</v>
      </c>
      <c r="W94" s="38" t="s">
        <v>10</v>
      </c>
      <c r="X94" s="38">
        <v>1</v>
      </c>
      <c r="Y94" s="38">
        <f>IF(AND(AA94=Matrica!$A$4,AB94=Matrica!$B$3),Matrica!$B$4,IF(AND(AA94=Matrica!$A$4,AB94=Matrica!$E$3),Matrica!$E$4,IF(AND(AA94=Matrica!$A$4,AB94=Matrica!$H$3),Matrica!$H$4,IF(AND(AA94=Matrica!$A$5,AB94=Matrica!$B$3),Matrica!$B$5,IF(AND(AA94=Matrica!$A$5,AB94=Matrica!$E$3),Matrica!$E$5,IF(AND(AA94=Matrica!$A$5,AB94=Matrica!$H$3),Matrica!$H$5,IF(AND(AA94=Matrica!$A$6,AB94=Matrica!$B$3),Matrica!$B$6,IF(AND(AA94=Matrica!$A$6,AB94=Matrica!$E$3),Matrica!$E$6,IF(AND(AA94=Matrica!$A$6,AB94=Matrica!$H$3),Matrica!$H$6,IF(AND(AA94=Matrica!$A$7,AB94=Matrica!$B$3),Matrica!$B$7,IF(AND(AA94=Matrica!$A$7,AB94=Matrica!$E$3),Matrica!$E$7,IF(AND(AA94=Matrica!$A$7,AB94=Matrica!$H$3),Matrica!$H$7,IF(AND(AA94=Matrica!$A$8,AB94=Matrica!$B$3),Matrica!$B$8,IF(AND(AA94=Matrica!$A$8,AB94=Matrica!$E$3),Matrica!$E$8,IF(AND(AA94=Matrica!$A$8,AB94=Matrica!$H$3),Matrica!$H$8,IF(AND(AA94=Matrica!$A$9,AB94=Matrica!$B$3),Matrica!$B$9,IF(AND(AA94=Matrica!$A$9,AB94=Matrica!$E$3),Matrica!$E$9,IF(AND(AA94=Matrica!$A$9,AB94=Matrica!$H$3),Matrica!$H$9,IF(AND(AA94=Matrica!$A$10,AB94=Matrica!$B$3),Matrica!$B$10,IF(AND(AA94=Matrica!$A$10,AB94=Matrica!$E$3),Matrica!$E$10,IF(AND(AA94=Matrica!$A$10,AB94=Matrica!$H$3),Matrica!$H$10,IF(AND(AA94=Matrica!$A$11,AB94=Matrica!$B$3),Matrica!$B$11,IF(AND(AA94=Matrica!$A$11,AB94=Matrica!$E$3),Matrica!$E$11,IF(AND(AA94=Matrica!$A$11,AB94=Matrica!$H$3),Matrica!$H$11,IF(AND(AA94=Matrica!$A$12,AB94=Matrica!$B$3),Matrica!$B$12,IF(AND(AA94=Matrica!$A$12,AB94=Matrica!$E$3),Matrica!$E$12,IF(AND(AA94=Matrica!$A$12,AB94=Matrica!$H$3),Matrica!$H$12,IF(AND(AA94=Matrica!$A$13,AB94=Matrica!$B$3),Matrica!$B$13,IF(AND(AA94=Matrica!$A$13,AB94=Matrica!$E$3),Matrica!$E$13,IF(AND(AA94=Matrica!$A$13,AB94=Matrica!$H$3),Matrica!$H$13,IF(AND(AA94=Matrica!$A$14,AB94=Matrica!$B$3),Matrica!$B$14,IF(AND(AA94=Matrica!$A$14,AB94=Matrica!$E$3),Matrica!$E$14,IF(AND(AA94=Matrica!$A$14,AB94=Matrica!$H$3),Matrica!$H$14,IF(AND(AA94=Matrica!$A$15,AB94=Matrica!$B$3),Matrica!$B$15,IF(AND(AA94=Matrica!$A$15,AB94=Matrica!$E$3),Matrica!$E$15,IF(AND(AA94=Matrica!$A$15,AB94=Matrica!$H$3),Matrica!$H$15,IF(AND(AA94=Matrica!$A$16,AB94=Matrica!$B$3),Matrica!$B$16,IF(AND(AA94=Matrica!$A$16,AB94=Matrica!$E$3),Matrica!$E$16,IF(AND(AA94=Matrica!$A$16,AB94=Matrica!$H$3),Matrica!$H$16,"")))))))))))))))))))))))))))))))))))))))</f>
        <v>2.76</v>
      </c>
      <c r="Z94" s="38">
        <f>IF(AND(AA94=Matrica!$A$4,AB94=Matrica!$B$3),Matrica!$D$4,IF(AND(AA94=Matrica!$A$4,AB94=Matrica!$E$3),Matrica!$G$4,IF(AND(AA94=Matrica!$A$4,AB94=Matrica!$H$3),Matrica!$J$4,IF(AND(AA94=Matrica!$A$5,AB94=Matrica!$B$3),Matrica!$D$5,IF(AND(AA94=Matrica!$A$5,AB94=Matrica!$E$3),Matrica!$G$5,IF(AND(AA94=Matrica!$A$5,AB94=Matrica!$H$3),Matrica!$J$5,IF(AND(AA94=Matrica!$A$6,AB94=Matrica!$B$3),Matrica!$D$6,IF(AND(AA94=Matrica!$A$6,AB94=Matrica!$E$3),Matrica!$G$6,IF(AND(AA94=Matrica!$A$6,AB94=Matrica!$H$3),Matrica!$J$6,IF(AND(AA94=Matrica!$A$7,AB94=Matrica!$B$3),Matrica!$D$7,IF(AND(AA94=Matrica!$A$7,AB94=Matrica!$E$3),Matrica!$G$7,IF(AND(AA94=Matrica!$A$7,AB94=Matrica!$H$3),Matrica!$J$7,IF(AND(AA94=Matrica!$A$8,AB94=Matrica!$B$3),Matrica!$D$8,IF(AND(AA94=Matrica!$A$8,AB94=Matrica!$E$3),Matrica!$G$8,IF(AND(AA94=Matrica!$A$8,AB94=Matrica!$H$3),Matrica!$J$8,IF(AND(AA94=Matrica!$A$9,AB94=Matrica!$B$3),Matrica!$D$9,IF(AND(AA94=Matrica!$A$9,AB94=Matrica!$E$3),Matrica!$G$9,IF(AND(AA94=Matrica!$A$9,AB94=Matrica!$H$3),Matrica!$J$9,IF(AND(AA94=Matrica!$A$10,AB94=Matrica!$B$3),Matrica!$D$10,IF(AND(AA94=Matrica!$A$10,AB94=Matrica!$E$3),Matrica!$G$10,IF(AND(AA94=Matrica!$A$10,AB94=Matrica!$H$3),Matrica!$J$10,IF(AND(AA94=Matrica!$A$11,AB94=Matrica!$B$3),Matrica!$D$11,IF(AND(AA94=Matrica!$A$11,AB94=Matrica!$E$3),Matrica!$G$11,IF(AND(AA94=Matrica!$A$11,AB94=Matrica!$H$3),Matrica!$J$11,IF(AND(AA94=Matrica!$A$12,AB94=Matrica!$B$3),Matrica!$D$12,IF(AND(AA94=Matrica!$A$12,AB94=Matrica!$E$3),Matrica!$G$12,IF(AND(AA94=Matrica!$A$12,AB94=Matrica!$H$3),Matrica!$J$12,IF(AND(AA94=Matrica!$A$13,AB94=Matrica!$B$3),Matrica!$D$13,IF(AND(AA94=Matrica!$A$13,AB94=Matrica!$E$3),Matrica!$G$13,IF(AND(AA94=Matrica!$A$13,AB94=Matrica!$H$3),Matrica!$J$13,IF(AND(AA94=Matrica!$A$14,AB94=Matrica!$B$3),Matrica!$D$14,IF(AND(AA94=Matrica!$A$14,AB94=Matrica!$E$3),Matrica!$G$14,IF(AND(AA94=Matrica!$A$14,AB94=Matrica!$H$3),Matrica!$J$14,IF(AND(AA94=Matrica!$A$15,AB94=Matrica!$B$3),Matrica!$D$15,IF(AND(AA94=Matrica!$A$15,AB94=Matrica!$E$3),Matrica!$G$15,IF(AND(AA94=Matrica!$A$15,AB94=Matrica!$H$3),Matrica!$J$15,IF(AND(AA94=Matrica!$A$16,AB94=Matrica!$B$3),Matrica!$D$16,IF(AND(AA94=Matrica!$A$16,AB94=Matrica!$E$3),Matrica!$G$16,IF(AND(AA94=Matrica!$A$16,AB94=Matrica!$H$3),Matrica!$J$16,"")))))))))))))))))))))))))))))))))))))))</f>
        <v>2.84</v>
      </c>
      <c r="AA94" s="45" t="s">
        <v>11</v>
      </c>
      <c r="AB94" s="45">
        <v>3</v>
      </c>
      <c r="AC94" s="50">
        <v>2.78</v>
      </c>
      <c r="AD94" s="37" t="str">
        <f t="shared" si="21"/>
        <v>PAD</v>
      </c>
      <c r="AE94" s="37">
        <f t="shared" si="19"/>
        <v>-3.8062283737024334</v>
      </c>
      <c r="AF94" s="37">
        <f t="shared" si="20"/>
        <v>-3.8062283737024333E-2</v>
      </c>
      <c r="AG94" s="47">
        <v>12</v>
      </c>
      <c r="AH94" s="53">
        <f>AC93/((P93-P94)/P94+1)</f>
        <v>2.7331575091575093</v>
      </c>
    </row>
    <row r="95" spans="3:34" ht="30" x14ac:dyDescent="0.25">
      <c r="C95" s="51" t="s">
        <v>234</v>
      </c>
      <c r="D95" s="43" t="s">
        <v>52</v>
      </c>
      <c r="E95" s="39" t="s">
        <v>10</v>
      </c>
      <c r="F95" s="43" t="s">
        <v>137</v>
      </c>
      <c r="G95" s="38">
        <v>0.04</v>
      </c>
      <c r="H95" s="38">
        <v>0.03</v>
      </c>
      <c r="I95" s="38">
        <v>0.1</v>
      </c>
      <c r="J95" s="38">
        <v>17.32</v>
      </c>
      <c r="K95" s="38">
        <v>17.32</v>
      </c>
      <c r="L95" s="42">
        <f t="shared" si="26"/>
        <v>18.532399999999999</v>
      </c>
      <c r="M95" s="42">
        <f>K95+(G95*K95)+(H95*K95)+(I95*K95)</f>
        <v>20.264399999999998</v>
      </c>
      <c r="N95" s="41">
        <v>2871.8</v>
      </c>
      <c r="O95" s="41">
        <f t="shared" si="22"/>
        <v>53221.346320000004</v>
      </c>
      <c r="P95" s="41">
        <f t="shared" si="23"/>
        <v>58195.303919999998</v>
      </c>
      <c r="Q95" s="41">
        <f t="shared" si="24"/>
        <v>18.890569620387954</v>
      </c>
      <c r="R95" s="41">
        <f t="shared" si="25"/>
        <v>20.656043416685893</v>
      </c>
      <c r="S95" s="41">
        <v>3.72</v>
      </c>
      <c r="T95" s="38" t="s">
        <v>9</v>
      </c>
      <c r="U95" s="38" t="s">
        <v>291</v>
      </c>
      <c r="V95" s="41">
        <v>4.07</v>
      </c>
      <c r="W95" s="38" t="s">
        <v>8</v>
      </c>
      <c r="X95" s="38" t="s">
        <v>292</v>
      </c>
      <c r="Y95" s="38">
        <f>IF(AND(AA95=Matrica!$A$4,AB95=Matrica!$B$3),Matrica!$B$4,IF(AND(AA95=Matrica!$A$4,AB95=Matrica!$E$3),Matrica!$E$4,IF(AND(AA95=Matrica!$A$4,AB95=Matrica!$H$3),Matrica!$H$4,IF(AND(AA95=Matrica!$A$5,AB95=Matrica!$B$3),Matrica!$B$5,IF(AND(AA95=Matrica!$A$5,AB95=Matrica!$E$3),Matrica!$E$5,IF(AND(AA95=Matrica!$A$5,AB95=Matrica!$H$3),Matrica!$H$5,IF(AND(AA95=Matrica!$A$6,AB95=Matrica!$B$3),Matrica!$B$6,IF(AND(AA95=Matrica!$A$6,AB95=Matrica!$E$3),Matrica!$E$6,IF(AND(AA95=Matrica!$A$6,AB95=Matrica!$H$3),Matrica!$H$6,IF(AND(AA95=Matrica!$A$7,AB95=Matrica!$B$3),Matrica!$B$7,IF(AND(AA95=Matrica!$A$7,AB95=Matrica!$E$3),Matrica!$E$7,IF(AND(AA95=Matrica!$A$7,AB95=Matrica!$H$3),Matrica!$H$7,IF(AND(AA95=Matrica!$A$8,AB95=Matrica!$B$3),Matrica!$B$8,IF(AND(AA95=Matrica!$A$8,AB95=Matrica!$E$3),Matrica!$E$8,IF(AND(AA95=Matrica!$A$8,AB95=Matrica!$H$3),Matrica!$H$8,IF(AND(AA95=Matrica!$A$9,AB95=Matrica!$B$3),Matrica!$B$9,IF(AND(AA95=Matrica!$A$9,AB95=Matrica!$E$3),Matrica!$E$9,IF(AND(AA95=Matrica!$A$9,AB95=Matrica!$H$3),Matrica!$H$9,IF(AND(AA95=Matrica!$A$10,AB95=Matrica!$B$3),Matrica!$B$10,IF(AND(AA95=Matrica!$A$10,AB95=Matrica!$E$3),Matrica!$E$10,IF(AND(AA95=Matrica!$A$10,AB95=Matrica!$H$3),Matrica!$H$10,IF(AND(AA95=Matrica!$A$11,AB95=Matrica!$B$3),Matrica!$B$11,IF(AND(AA95=Matrica!$A$11,AB95=Matrica!$E$3),Matrica!$E$11,IF(AND(AA95=Matrica!$A$11,AB95=Matrica!$H$3),Matrica!$H$11,IF(AND(AA95=Matrica!$A$12,AB95=Matrica!$B$3),Matrica!$B$12,IF(AND(AA95=Matrica!$A$12,AB95=Matrica!$E$3),Matrica!$E$12,IF(AND(AA95=Matrica!$A$12,AB95=Matrica!$H$3),Matrica!$H$12,IF(AND(AA95=Matrica!$A$13,AB95=Matrica!$B$3),Matrica!$B$13,IF(AND(AA95=Matrica!$A$13,AB95=Matrica!$E$3),Matrica!$E$13,IF(AND(AA95=Matrica!$A$13,AB95=Matrica!$H$3),Matrica!$H$13,IF(AND(AA95=Matrica!$A$14,AB95=Matrica!$B$3),Matrica!$B$14,IF(AND(AA95=Matrica!$A$14,AB95=Matrica!$E$3),Matrica!$E$14,IF(AND(AA95=Matrica!$A$14,AB95=Matrica!$H$3),Matrica!$H$14,IF(AND(AA95=Matrica!$A$15,AB95=Matrica!$B$3),Matrica!$B$15,IF(AND(AA95=Matrica!$A$15,AB95=Matrica!$E$3),Matrica!$E$15,IF(AND(AA95=Matrica!$A$15,AB95=Matrica!$H$3),Matrica!$H$15,IF(AND(AA95=Matrica!$A$16,AB95=Matrica!$B$3),Matrica!$B$16,IF(AND(AA95=Matrica!$A$16,AB95=Matrica!$E$3),Matrica!$E$16,IF(AND(AA95=Matrica!$A$16,AB95=Matrica!$H$3),Matrica!$H$16,"")))))))))))))))))))))))))))))))))))))))</f>
        <v>3.86</v>
      </c>
      <c r="Z95" s="38">
        <f>IF(AND(AA95=Matrica!$A$4,AB95=Matrica!$B$3),Matrica!$D$4,IF(AND(AA95=Matrica!$A$4,AB95=Matrica!$E$3),Matrica!$G$4,IF(AND(AA95=Matrica!$A$4,AB95=Matrica!$H$3),Matrica!$J$4,IF(AND(AA95=Matrica!$A$5,AB95=Matrica!$B$3),Matrica!$D$5,IF(AND(AA95=Matrica!$A$5,AB95=Matrica!$E$3),Matrica!$G$5,IF(AND(AA95=Matrica!$A$5,AB95=Matrica!$H$3),Matrica!$J$5,IF(AND(AA95=Matrica!$A$6,AB95=Matrica!$B$3),Matrica!$D$6,IF(AND(AA95=Matrica!$A$6,AB95=Matrica!$E$3),Matrica!$G$6,IF(AND(AA95=Matrica!$A$6,AB95=Matrica!$H$3),Matrica!$J$6,IF(AND(AA95=Matrica!$A$7,AB95=Matrica!$B$3),Matrica!$D$7,IF(AND(AA95=Matrica!$A$7,AB95=Matrica!$E$3),Matrica!$G$7,IF(AND(AA95=Matrica!$A$7,AB95=Matrica!$H$3),Matrica!$J$7,IF(AND(AA95=Matrica!$A$8,AB95=Matrica!$B$3),Matrica!$D$8,IF(AND(AA95=Matrica!$A$8,AB95=Matrica!$E$3),Matrica!$G$8,IF(AND(AA95=Matrica!$A$8,AB95=Matrica!$H$3),Matrica!$J$8,IF(AND(AA95=Matrica!$A$9,AB95=Matrica!$B$3),Matrica!$D$9,IF(AND(AA95=Matrica!$A$9,AB95=Matrica!$E$3),Matrica!$G$9,IF(AND(AA95=Matrica!$A$9,AB95=Matrica!$H$3),Matrica!$J$9,IF(AND(AA95=Matrica!$A$10,AB95=Matrica!$B$3),Matrica!$D$10,IF(AND(AA95=Matrica!$A$10,AB95=Matrica!$E$3),Matrica!$G$10,IF(AND(AA95=Matrica!$A$10,AB95=Matrica!$H$3),Matrica!$J$10,IF(AND(AA95=Matrica!$A$11,AB95=Matrica!$B$3),Matrica!$D$11,IF(AND(AA95=Matrica!$A$11,AB95=Matrica!$E$3),Matrica!$G$11,IF(AND(AA95=Matrica!$A$11,AB95=Matrica!$H$3),Matrica!$J$11,IF(AND(AA95=Matrica!$A$12,AB95=Matrica!$B$3),Matrica!$D$12,IF(AND(AA95=Matrica!$A$12,AB95=Matrica!$E$3),Matrica!$G$12,IF(AND(AA95=Matrica!$A$12,AB95=Matrica!$H$3),Matrica!$J$12,IF(AND(AA95=Matrica!$A$13,AB95=Matrica!$B$3),Matrica!$D$13,IF(AND(AA95=Matrica!$A$13,AB95=Matrica!$E$3),Matrica!$G$13,IF(AND(AA95=Matrica!$A$13,AB95=Matrica!$H$3),Matrica!$J$13,IF(AND(AA95=Matrica!$A$14,AB95=Matrica!$B$3),Matrica!$D$14,IF(AND(AA95=Matrica!$A$14,AB95=Matrica!$E$3),Matrica!$G$14,IF(AND(AA95=Matrica!$A$14,AB95=Matrica!$H$3),Matrica!$J$14,IF(AND(AA95=Matrica!$A$15,AB95=Matrica!$B$3),Matrica!$D$15,IF(AND(AA95=Matrica!$A$15,AB95=Matrica!$E$3),Matrica!$G$15,IF(AND(AA95=Matrica!$A$15,AB95=Matrica!$H$3),Matrica!$J$15,IF(AND(AA95=Matrica!$A$16,AB95=Matrica!$B$3),Matrica!$D$16,IF(AND(AA95=Matrica!$A$16,AB95=Matrica!$E$3),Matrica!$G$16,IF(AND(AA95=Matrica!$A$16,AB95=Matrica!$H$3),Matrica!$J$16,"")))))))))))))))))))))))))))))))))))))))</f>
        <v>4.12</v>
      </c>
      <c r="AA95" s="45" t="s">
        <v>8</v>
      </c>
      <c r="AB95" s="45">
        <v>1</v>
      </c>
      <c r="AC95" s="50">
        <v>4.1100000000000003</v>
      </c>
      <c r="AD95" s="37" t="str">
        <f t="shared" si="21"/>
        <v>ISTI</v>
      </c>
      <c r="AE95" s="37">
        <f>IFERROR((AC97-S95)/S95*100,"")</f>
        <v>9.9462365591397752</v>
      </c>
      <c r="AF95" s="37">
        <f t="shared" si="20"/>
        <v>9.8280098280098364E-3</v>
      </c>
      <c r="AG95" s="47">
        <v>7.9</v>
      </c>
    </row>
    <row r="96" spans="3:34" ht="30" customHeight="1" x14ac:dyDescent="0.25">
      <c r="C96" s="51" t="s">
        <v>235</v>
      </c>
      <c r="D96" s="43" t="s">
        <v>52</v>
      </c>
      <c r="E96" s="39" t="s">
        <v>11</v>
      </c>
      <c r="F96" s="43" t="s">
        <v>137</v>
      </c>
      <c r="G96" s="38">
        <v>0.04</v>
      </c>
      <c r="H96" s="38">
        <v>0.03</v>
      </c>
      <c r="I96" s="38">
        <v>0.1</v>
      </c>
      <c r="J96" s="38">
        <v>14.88</v>
      </c>
      <c r="K96" s="38">
        <v>14.88</v>
      </c>
      <c r="L96" s="42">
        <f t="shared" si="26"/>
        <v>15.921600000000002</v>
      </c>
      <c r="M96" s="42">
        <f>K96+(G96*K96)+(H96*K96)+(I96*K96)</f>
        <v>17.409600000000001</v>
      </c>
      <c r="N96" s="41">
        <v>2871.8</v>
      </c>
      <c r="O96" s="41">
        <f t="shared" si="22"/>
        <v>45723.650880000008</v>
      </c>
      <c r="P96" s="41">
        <f t="shared" si="23"/>
        <v>49996.889280000003</v>
      </c>
      <c r="Q96" s="41">
        <f t="shared" si="24"/>
        <v>16.229311544536536</v>
      </c>
      <c r="R96" s="41">
        <f t="shared" si="25"/>
        <v>17.746069632810975</v>
      </c>
      <c r="S96" s="41">
        <v>3.2</v>
      </c>
      <c r="T96" s="38" t="s">
        <v>10</v>
      </c>
      <c r="U96" s="38" t="s">
        <v>291</v>
      </c>
      <c r="V96" s="41">
        <v>3.5</v>
      </c>
      <c r="W96" s="38" t="s">
        <v>9</v>
      </c>
      <c r="X96" s="38" t="s">
        <v>292</v>
      </c>
      <c r="Y96" s="38">
        <f>IF(AND(AA96=Matrica!$A$4,AB96=Matrica!$B$3),Matrica!$B$4,IF(AND(AA96=Matrica!$A$4,AB96=Matrica!$E$3),Matrica!$E$4,IF(AND(AA96=Matrica!$A$4,AB96=Matrica!$H$3),Matrica!$H$4,IF(AND(AA96=Matrica!$A$5,AB96=Matrica!$B$3),Matrica!$B$5,IF(AND(AA96=Matrica!$A$5,AB96=Matrica!$E$3),Matrica!$E$5,IF(AND(AA96=Matrica!$A$5,AB96=Matrica!$H$3),Matrica!$H$5,IF(AND(AA96=Matrica!$A$6,AB96=Matrica!$B$3),Matrica!$B$6,IF(AND(AA96=Matrica!$A$6,AB96=Matrica!$E$3),Matrica!$E$6,IF(AND(AA96=Matrica!$A$6,AB96=Matrica!$H$3),Matrica!$H$6,IF(AND(AA96=Matrica!$A$7,AB96=Matrica!$B$3),Matrica!$B$7,IF(AND(AA96=Matrica!$A$7,AB96=Matrica!$E$3),Matrica!$E$7,IF(AND(AA96=Matrica!$A$7,AB96=Matrica!$H$3),Matrica!$H$7,IF(AND(AA96=Matrica!$A$8,AB96=Matrica!$B$3),Matrica!$B$8,IF(AND(AA96=Matrica!$A$8,AB96=Matrica!$E$3),Matrica!$E$8,IF(AND(AA96=Matrica!$A$8,AB96=Matrica!$H$3),Matrica!$H$8,IF(AND(AA96=Matrica!$A$9,AB96=Matrica!$B$3),Matrica!$B$9,IF(AND(AA96=Matrica!$A$9,AB96=Matrica!$E$3),Matrica!$E$9,IF(AND(AA96=Matrica!$A$9,AB96=Matrica!$H$3),Matrica!$H$9,IF(AND(AA96=Matrica!$A$10,AB96=Matrica!$B$3),Matrica!$B$10,IF(AND(AA96=Matrica!$A$10,AB96=Matrica!$E$3),Matrica!$E$10,IF(AND(AA96=Matrica!$A$10,AB96=Matrica!$H$3),Matrica!$H$10,IF(AND(AA96=Matrica!$A$11,AB96=Matrica!$B$3),Matrica!$B$11,IF(AND(AA96=Matrica!$A$11,AB96=Matrica!$E$3),Matrica!$E$11,IF(AND(AA96=Matrica!$A$11,AB96=Matrica!$H$3),Matrica!$H$11,IF(AND(AA96=Matrica!$A$12,AB96=Matrica!$B$3),Matrica!$B$12,IF(AND(AA96=Matrica!$A$12,AB96=Matrica!$E$3),Matrica!$E$12,IF(AND(AA96=Matrica!$A$12,AB96=Matrica!$H$3),Matrica!$H$12,IF(AND(AA96=Matrica!$A$13,AB96=Matrica!$B$3),Matrica!$B$13,IF(AND(AA96=Matrica!$A$13,AB96=Matrica!$E$3),Matrica!$E$13,IF(AND(AA96=Matrica!$A$13,AB96=Matrica!$H$3),Matrica!$H$13,IF(AND(AA96=Matrica!$A$14,AB96=Matrica!$B$3),Matrica!$B$14,IF(AND(AA96=Matrica!$A$14,AB96=Matrica!$E$3),Matrica!$E$14,IF(AND(AA96=Matrica!$A$14,AB96=Matrica!$H$3),Matrica!$H$14,IF(AND(AA96=Matrica!$A$15,AB96=Matrica!$B$3),Matrica!$B$15,IF(AND(AA96=Matrica!$A$15,AB96=Matrica!$E$3),Matrica!$E$15,IF(AND(AA96=Matrica!$A$15,AB96=Matrica!$H$3),Matrica!$H$15,IF(AND(AA96=Matrica!$A$16,AB96=Matrica!$B$3),Matrica!$B$16,IF(AND(AA96=Matrica!$A$16,AB96=Matrica!$E$3),Matrica!$E$16,IF(AND(AA96=Matrica!$A$16,AB96=Matrica!$H$3),Matrica!$H$16,"")))))))))))))))))))))))))))))))))))))))</f>
        <v>3.34</v>
      </c>
      <c r="Z96" s="38">
        <f>IF(AND(AA96=Matrica!$A$4,AB96=Matrica!$B$3),Matrica!$D$4,IF(AND(AA96=Matrica!$A$4,AB96=Matrica!$E$3),Matrica!$G$4,IF(AND(AA96=Matrica!$A$4,AB96=Matrica!$H$3),Matrica!$J$4,IF(AND(AA96=Matrica!$A$5,AB96=Matrica!$B$3),Matrica!$D$5,IF(AND(AA96=Matrica!$A$5,AB96=Matrica!$E$3),Matrica!$G$5,IF(AND(AA96=Matrica!$A$5,AB96=Matrica!$H$3),Matrica!$J$5,IF(AND(AA96=Matrica!$A$6,AB96=Matrica!$B$3),Matrica!$D$6,IF(AND(AA96=Matrica!$A$6,AB96=Matrica!$E$3),Matrica!$G$6,IF(AND(AA96=Matrica!$A$6,AB96=Matrica!$H$3),Matrica!$J$6,IF(AND(AA96=Matrica!$A$7,AB96=Matrica!$B$3),Matrica!$D$7,IF(AND(AA96=Matrica!$A$7,AB96=Matrica!$E$3),Matrica!$G$7,IF(AND(AA96=Matrica!$A$7,AB96=Matrica!$H$3),Matrica!$J$7,IF(AND(AA96=Matrica!$A$8,AB96=Matrica!$B$3),Matrica!$D$8,IF(AND(AA96=Matrica!$A$8,AB96=Matrica!$E$3),Matrica!$G$8,IF(AND(AA96=Matrica!$A$8,AB96=Matrica!$H$3),Matrica!$J$8,IF(AND(AA96=Matrica!$A$9,AB96=Matrica!$B$3),Matrica!$D$9,IF(AND(AA96=Matrica!$A$9,AB96=Matrica!$E$3),Matrica!$G$9,IF(AND(AA96=Matrica!$A$9,AB96=Matrica!$H$3),Matrica!$J$9,IF(AND(AA96=Matrica!$A$10,AB96=Matrica!$B$3),Matrica!$D$10,IF(AND(AA96=Matrica!$A$10,AB96=Matrica!$E$3),Matrica!$G$10,IF(AND(AA96=Matrica!$A$10,AB96=Matrica!$H$3),Matrica!$J$10,IF(AND(AA96=Matrica!$A$11,AB96=Matrica!$B$3),Matrica!$D$11,IF(AND(AA96=Matrica!$A$11,AB96=Matrica!$E$3),Matrica!$G$11,IF(AND(AA96=Matrica!$A$11,AB96=Matrica!$H$3),Matrica!$J$11,IF(AND(AA96=Matrica!$A$12,AB96=Matrica!$B$3),Matrica!$D$12,IF(AND(AA96=Matrica!$A$12,AB96=Matrica!$E$3),Matrica!$G$12,IF(AND(AA96=Matrica!$A$12,AB96=Matrica!$H$3),Matrica!$J$12,IF(AND(AA96=Matrica!$A$13,AB96=Matrica!$B$3),Matrica!$D$13,IF(AND(AA96=Matrica!$A$13,AB96=Matrica!$E$3),Matrica!$G$13,IF(AND(AA96=Matrica!$A$13,AB96=Matrica!$H$3),Matrica!$J$13,IF(AND(AA96=Matrica!$A$14,AB96=Matrica!$B$3),Matrica!$D$14,IF(AND(AA96=Matrica!$A$14,AB96=Matrica!$E$3),Matrica!$G$14,IF(AND(AA96=Matrica!$A$14,AB96=Matrica!$H$3),Matrica!$J$14,IF(AND(AA96=Matrica!$A$15,AB96=Matrica!$B$3),Matrica!$D$15,IF(AND(AA96=Matrica!$A$15,AB96=Matrica!$E$3),Matrica!$G$15,IF(AND(AA96=Matrica!$A$15,AB96=Matrica!$H$3),Matrica!$J$15,IF(AND(AA96=Matrica!$A$16,AB96=Matrica!$B$3),Matrica!$D$16,IF(AND(AA96=Matrica!$A$16,AB96=Matrica!$E$3),Matrica!$G$16,IF(AND(AA96=Matrica!$A$16,AB96=Matrica!$H$3),Matrica!$J$16,"")))))))))))))))))))))))))))))))))))))))</f>
        <v>3.45</v>
      </c>
      <c r="AA96" s="45" t="s">
        <v>10</v>
      </c>
      <c r="AB96" s="45">
        <v>3</v>
      </c>
      <c r="AC96" s="50">
        <v>3.41</v>
      </c>
      <c r="AD96" s="37" t="str">
        <f t="shared" si="21"/>
        <v>ISTI</v>
      </c>
      <c r="AE96" s="37">
        <f t="shared" ref="AE96:AE127" si="27">IFERROR((AC96-S96)/S96*100,"")</f>
        <v>6.5624999999999991</v>
      </c>
      <c r="AF96" s="37">
        <f t="shared" si="20"/>
        <v>-2.5714285714285672E-2</v>
      </c>
      <c r="AG96" s="47">
        <v>8</v>
      </c>
      <c r="AH96" s="53">
        <f>AC95/((P95-P96)/P96+1)</f>
        <v>3.5309930715935343</v>
      </c>
    </row>
    <row r="97" spans="3:34" ht="30" customHeight="1" x14ac:dyDescent="0.25">
      <c r="C97" s="52" t="s">
        <v>236</v>
      </c>
      <c r="D97" s="43" t="s">
        <v>49</v>
      </c>
      <c r="E97" s="39" t="s">
        <v>10</v>
      </c>
      <c r="F97" s="43" t="s">
        <v>137</v>
      </c>
      <c r="G97" s="38">
        <v>0.04</v>
      </c>
      <c r="H97" s="38">
        <v>0.04</v>
      </c>
      <c r="I97" s="38"/>
      <c r="J97" s="38">
        <v>17.32</v>
      </c>
      <c r="K97" s="38">
        <v>17.32</v>
      </c>
      <c r="L97" s="42">
        <f t="shared" si="26"/>
        <v>18.705599999999997</v>
      </c>
      <c r="M97" s="42">
        <f>K97+(G97*K97)+(H97*K97)</f>
        <v>18.705599999999997</v>
      </c>
      <c r="N97" s="41">
        <v>2871.8</v>
      </c>
      <c r="O97" s="41">
        <f t="shared" si="22"/>
        <v>53718.742079999996</v>
      </c>
      <c r="P97" s="41">
        <f t="shared" si="23"/>
        <v>53718.742079999996</v>
      </c>
      <c r="Q97" s="41">
        <f t="shared" si="24"/>
        <v>19.067117000017745</v>
      </c>
      <c r="R97" s="41">
        <f t="shared" si="25"/>
        <v>19.067117000017745</v>
      </c>
      <c r="S97" s="41">
        <v>3.76</v>
      </c>
      <c r="T97" s="38" t="s">
        <v>9</v>
      </c>
      <c r="U97" s="38" t="s">
        <v>291</v>
      </c>
      <c r="V97" s="41">
        <v>3.76</v>
      </c>
      <c r="W97" s="38" t="s">
        <v>9</v>
      </c>
      <c r="X97" s="38" t="s">
        <v>291</v>
      </c>
      <c r="Y97" s="38">
        <f>IF(AND(AA97=Matrica!$A$4,AB97=Matrica!$B$3),Matrica!$B$4,IF(AND(AA97=Matrica!$A$4,AB97=Matrica!$E$3),Matrica!$E$4,IF(AND(AA97=Matrica!$A$4,AB97=Matrica!$H$3),Matrica!$H$4,IF(AND(AA97=Matrica!$A$5,AB97=Matrica!$B$3),Matrica!$B$5,IF(AND(AA97=Matrica!$A$5,AB97=Matrica!$E$3),Matrica!$E$5,IF(AND(AA97=Matrica!$A$5,AB97=Matrica!$H$3),Matrica!$H$5,IF(AND(AA97=Matrica!$A$6,AB97=Matrica!$B$3),Matrica!$B$6,IF(AND(AA97=Matrica!$A$6,AB97=Matrica!$E$3),Matrica!$E$6,IF(AND(AA97=Matrica!$A$6,AB97=Matrica!$H$3),Matrica!$H$6,IF(AND(AA97=Matrica!$A$7,AB97=Matrica!$B$3),Matrica!$B$7,IF(AND(AA97=Matrica!$A$7,AB97=Matrica!$E$3),Matrica!$E$7,IF(AND(AA97=Matrica!$A$7,AB97=Matrica!$H$3),Matrica!$H$7,IF(AND(AA97=Matrica!$A$8,AB97=Matrica!$B$3),Matrica!$B$8,IF(AND(AA97=Matrica!$A$8,AB97=Matrica!$E$3),Matrica!$E$8,IF(AND(AA97=Matrica!$A$8,AB97=Matrica!$H$3),Matrica!$H$8,IF(AND(AA97=Matrica!$A$9,AB97=Matrica!$B$3),Matrica!$B$9,IF(AND(AA97=Matrica!$A$9,AB97=Matrica!$E$3),Matrica!$E$9,IF(AND(AA97=Matrica!$A$9,AB97=Matrica!$H$3),Matrica!$H$9,IF(AND(AA97=Matrica!$A$10,AB97=Matrica!$B$3),Matrica!$B$10,IF(AND(AA97=Matrica!$A$10,AB97=Matrica!$E$3),Matrica!$E$10,IF(AND(AA97=Matrica!$A$10,AB97=Matrica!$H$3),Matrica!$H$10,IF(AND(AA97=Matrica!$A$11,AB97=Matrica!$B$3),Matrica!$B$11,IF(AND(AA97=Matrica!$A$11,AB97=Matrica!$E$3),Matrica!$E$11,IF(AND(AA97=Matrica!$A$11,AB97=Matrica!$H$3),Matrica!$H$11,IF(AND(AA97=Matrica!$A$12,AB97=Matrica!$B$3),Matrica!$B$12,IF(AND(AA97=Matrica!$A$12,AB97=Matrica!$E$3),Matrica!$E$12,IF(AND(AA97=Matrica!$A$12,AB97=Matrica!$H$3),Matrica!$H$12,IF(AND(AA97=Matrica!$A$13,AB97=Matrica!$B$3),Matrica!$B$13,IF(AND(AA97=Matrica!$A$13,AB97=Matrica!$E$3),Matrica!$E$13,IF(AND(AA97=Matrica!$A$13,AB97=Matrica!$H$3),Matrica!$H$13,IF(AND(AA97=Matrica!$A$14,AB97=Matrica!$B$3),Matrica!$B$14,IF(AND(AA97=Matrica!$A$14,AB97=Matrica!$E$3),Matrica!$E$14,IF(AND(AA97=Matrica!$A$14,AB97=Matrica!$H$3),Matrica!$H$14,IF(AND(AA97=Matrica!$A$15,AB97=Matrica!$B$3),Matrica!$B$15,IF(AND(AA97=Matrica!$A$15,AB97=Matrica!$E$3),Matrica!$E$15,IF(AND(AA97=Matrica!$A$15,AB97=Matrica!$H$3),Matrica!$H$15,IF(AND(AA97=Matrica!$A$16,AB97=Matrica!$B$3),Matrica!$B$16,IF(AND(AA97=Matrica!$A$16,AB97=Matrica!$E$3),Matrica!$E$16,IF(AND(AA97=Matrica!$A$16,AB97=Matrica!$H$3),Matrica!$H$16,"")))))))))))))))))))))))))))))))))))))))</f>
        <v>4.13</v>
      </c>
      <c r="Z97" s="38">
        <f>IF(AND(AA97=Matrica!$A$4,AB97=Matrica!$B$3),Matrica!$D$4,IF(AND(AA97=Matrica!$A$4,AB97=Matrica!$E$3),Matrica!$G$4,IF(AND(AA97=Matrica!$A$4,AB97=Matrica!$H$3),Matrica!$J$4,IF(AND(AA97=Matrica!$A$5,AB97=Matrica!$B$3),Matrica!$D$5,IF(AND(AA97=Matrica!$A$5,AB97=Matrica!$E$3),Matrica!$G$5,IF(AND(AA97=Matrica!$A$5,AB97=Matrica!$H$3),Matrica!$J$5,IF(AND(AA97=Matrica!$A$6,AB97=Matrica!$B$3),Matrica!$D$6,IF(AND(AA97=Matrica!$A$6,AB97=Matrica!$E$3),Matrica!$G$6,IF(AND(AA97=Matrica!$A$6,AB97=Matrica!$H$3),Matrica!$J$6,IF(AND(AA97=Matrica!$A$7,AB97=Matrica!$B$3),Matrica!$D$7,IF(AND(AA97=Matrica!$A$7,AB97=Matrica!$E$3),Matrica!$G$7,IF(AND(AA97=Matrica!$A$7,AB97=Matrica!$H$3),Matrica!$J$7,IF(AND(AA97=Matrica!$A$8,AB97=Matrica!$B$3),Matrica!$D$8,IF(AND(AA97=Matrica!$A$8,AB97=Matrica!$E$3),Matrica!$G$8,IF(AND(AA97=Matrica!$A$8,AB97=Matrica!$H$3),Matrica!$J$8,IF(AND(AA97=Matrica!$A$9,AB97=Matrica!$B$3),Matrica!$D$9,IF(AND(AA97=Matrica!$A$9,AB97=Matrica!$E$3),Matrica!$G$9,IF(AND(AA97=Matrica!$A$9,AB97=Matrica!$H$3),Matrica!$J$9,IF(AND(AA97=Matrica!$A$10,AB97=Matrica!$B$3),Matrica!$D$10,IF(AND(AA97=Matrica!$A$10,AB97=Matrica!$E$3),Matrica!$G$10,IF(AND(AA97=Matrica!$A$10,AB97=Matrica!$H$3),Matrica!$J$10,IF(AND(AA97=Matrica!$A$11,AB97=Matrica!$B$3),Matrica!$D$11,IF(AND(AA97=Matrica!$A$11,AB97=Matrica!$E$3),Matrica!$G$11,IF(AND(AA97=Matrica!$A$11,AB97=Matrica!$H$3),Matrica!$J$11,IF(AND(AA97=Matrica!$A$12,AB97=Matrica!$B$3),Matrica!$D$12,IF(AND(AA97=Matrica!$A$12,AB97=Matrica!$E$3),Matrica!$G$12,IF(AND(AA97=Matrica!$A$12,AB97=Matrica!$H$3),Matrica!$J$12,IF(AND(AA97=Matrica!$A$13,AB97=Matrica!$B$3),Matrica!$D$13,IF(AND(AA97=Matrica!$A$13,AB97=Matrica!$E$3),Matrica!$G$13,IF(AND(AA97=Matrica!$A$13,AB97=Matrica!$H$3),Matrica!$J$13,IF(AND(AA97=Matrica!$A$14,AB97=Matrica!$B$3),Matrica!$D$14,IF(AND(AA97=Matrica!$A$14,AB97=Matrica!$E$3),Matrica!$G$14,IF(AND(AA97=Matrica!$A$14,AB97=Matrica!$H$3),Matrica!$J$14,IF(AND(AA97=Matrica!$A$15,AB97=Matrica!$B$3),Matrica!$D$15,IF(AND(AA97=Matrica!$A$15,AB97=Matrica!$E$3),Matrica!$G$15,IF(AND(AA97=Matrica!$A$15,AB97=Matrica!$H$3),Matrica!$J$15,IF(AND(AA97=Matrica!$A$16,AB97=Matrica!$B$3),Matrica!$D$16,IF(AND(AA97=Matrica!$A$16,AB97=Matrica!$E$3),Matrica!$G$16,IF(AND(AA97=Matrica!$A$16,AB97=Matrica!$H$3),Matrica!$J$16,"")))))))))))))))))))))))))))))))))))))))</f>
        <v>4.41</v>
      </c>
      <c r="AA97" s="45" t="s">
        <v>8</v>
      </c>
      <c r="AB97" s="45">
        <v>2</v>
      </c>
      <c r="AC97" s="50">
        <v>4.09</v>
      </c>
      <c r="AD97" s="37" t="str">
        <f t="shared" si="21"/>
        <v>RAST</v>
      </c>
      <c r="AE97" s="37">
        <f t="shared" si="27"/>
        <v>8.7765957446808542</v>
      </c>
      <c r="AF97" s="37">
        <f t="shared" ref="AF97:AF128" si="28">IFERROR((AC97-V97)/V97,"")</f>
        <v>8.776595744680854E-2</v>
      </c>
      <c r="AG97" s="47">
        <v>253</v>
      </c>
    </row>
    <row r="98" spans="3:34" ht="30" x14ac:dyDescent="0.25">
      <c r="C98" s="52" t="s">
        <v>237</v>
      </c>
      <c r="D98" s="43" t="s">
        <v>49</v>
      </c>
      <c r="E98" s="39" t="s">
        <v>11</v>
      </c>
      <c r="F98" s="43" t="s">
        <v>137</v>
      </c>
      <c r="G98" s="38">
        <v>0.04</v>
      </c>
      <c r="H98" s="38">
        <v>0.04</v>
      </c>
      <c r="I98" s="38"/>
      <c r="J98" s="38">
        <v>14.88</v>
      </c>
      <c r="K98" s="38">
        <v>14.88</v>
      </c>
      <c r="L98" s="42">
        <f t="shared" si="26"/>
        <v>16.070399999999999</v>
      </c>
      <c r="M98" s="42">
        <f>K98+(G98*K98)+(H98*K98)</f>
        <v>16.070399999999999</v>
      </c>
      <c r="N98" s="41">
        <v>2871.8</v>
      </c>
      <c r="O98" s="41">
        <f t="shared" si="22"/>
        <v>46150.974719999998</v>
      </c>
      <c r="P98" s="41">
        <f t="shared" si="23"/>
        <v>46150.974719999998</v>
      </c>
      <c r="Q98" s="41">
        <f t="shared" si="24"/>
        <v>16.380987353363977</v>
      </c>
      <c r="R98" s="41">
        <f t="shared" si="25"/>
        <v>16.380987353363977</v>
      </c>
      <c r="S98" s="41">
        <v>3.23</v>
      </c>
      <c r="T98" s="38" t="s">
        <v>10</v>
      </c>
      <c r="U98" s="38" t="s">
        <v>291</v>
      </c>
      <c r="V98" s="41">
        <v>3.23</v>
      </c>
      <c r="W98" s="38" t="s">
        <v>10</v>
      </c>
      <c r="X98" s="38" t="s">
        <v>291</v>
      </c>
      <c r="Y98" s="38">
        <f>IF(AND(AA98=Matrica!$A$4,AB98=Matrica!$B$3),Matrica!$B$4,IF(AND(AA98=Matrica!$A$4,AB98=Matrica!$E$3),Matrica!$E$4,IF(AND(AA98=Matrica!$A$4,AB98=Matrica!$H$3),Matrica!$H$4,IF(AND(AA98=Matrica!$A$5,AB98=Matrica!$B$3),Matrica!$B$5,IF(AND(AA98=Matrica!$A$5,AB98=Matrica!$E$3),Matrica!$E$5,IF(AND(AA98=Matrica!$A$5,AB98=Matrica!$H$3),Matrica!$H$5,IF(AND(AA98=Matrica!$A$6,AB98=Matrica!$B$3),Matrica!$B$6,IF(AND(AA98=Matrica!$A$6,AB98=Matrica!$E$3),Matrica!$E$6,IF(AND(AA98=Matrica!$A$6,AB98=Matrica!$H$3),Matrica!$H$6,IF(AND(AA98=Matrica!$A$7,AB98=Matrica!$B$3),Matrica!$B$7,IF(AND(AA98=Matrica!$A$7,AB98=Matrica!$E$3),Matrica!$E$7,IF(AND(AA98=Matrica!$A$7,AB98=Matrica!$H$3),Matrica!$H$7,IF(AND(AA98=Matrica!$A$8,AB98=Matrica!$B$3),Matrica!$B$8,IF(AND(AA98=Matrica!$A$8,AB98=Matrica!$E$3),Matrica!$E$8,IF(AND(AA98=Matrica!$A$8,AB98=Matrica!$H$3),Matrica!$H$8,IF(AND(AA98=Matrica!$A$9,AB98=Matrica!$B$3),Matrica!$B$9,IF(AND(AA98=Matrica!$A$9,AB98=Matrica!$E$3),Matrica!$E$9,IF(AND(AA98=Matrica!$A$9,AB98=Matrica!$H$3),Matrica!$H$9,IF(AND(AA98=Matrica!$A$10,AB98=Matrica!$B$3),Matrica!$B$10,IF(AND(AA98=Matrica!$A$10,AB98=Matrica!$E$3),Matrica!$E$10,IF(AND(AA98=Matrica!$A$10,AB98=Matrica!$H$3),Matrica!$H$10,IF(AND(AA98=Matrica!$A$11,AB98=Matrica!$B$3),Matrica!$B$11,IF(AND(AA98=Matrica!$A$11,AB98=Matrica!$E$3),Matrica!$E$11,IF(AND(AA98=Matrica!$A$11,AB98=Matrica!$H$3),Matrica!$H$11,IF(AND(AA98=Matrica!$A$12,AB98=Matrica!$B$3),Matrica!$B$12,IF(AND(AA98=Matrica!$A$12,AB98=Matrica!$E$3),Matrica!$E$12,IF(AND(AA98=Matrica!$A$12,AB98=Matrica!$H$3),Matrica!$H$12,IF(AND(AA98=Matrica!$A$13,AB98=Matrica!$B$3),Matrica!$B$13,IF(AND(AA98=Matrica!$A$13,AB98=Matrica!$E$3),Matrica!$E$13,IF(AND(AA98=Matrica!$A$13,AB98=Matrica!$H$3),Matrica!$H$13,IF(AND(AA98=Matrica!$A$14,AB98=Matrica!$B$3),Matrica!$B$14,IF(AND(AA98=Matrica!$A$14,AB98=Matrica!$E$3),Matrica!$E$14,IF(AND(AA98=Matrica!$A$14,AB98=Matrica!$H$3),Matrica!$H$14,IF(AND(AA98=Matrica!$A$15,AB98=Matrica!$B$3),Matrica!$B$15,IF(AND(AA98=Matrica!$A$15,AB98=Matrica!$E$3),Matrica!$E$15,IF(AND(AA98=Matrica!$A$15,AB98=Matrica!$H$3),Matrica!$H$15,IF(AND(AA98=Matrica!$A$16,AB98=Matrica!$B$3),Matrica!$B$16,IF(AND(AA98=Matrica!$A$16,AB98=Matrica!$E$3),Matrica!$E$16,IF(AND(AA98=Matrica!$A$16,AB98=Matrica!$H$3),Matrica!$H$16,"")))))))))))))))))))))))))))))))))))))))</f>
        <v>3.34</v>
      </c>
      <c r="Z98" s="38">
        <f>IF(AND(AA98=Matrica!$A$4,AB98=Matrica!$B$3),Matrica!$D$4,IF(AND(AA98=Matrica!$A$4,AB98=Matrica!$E$3),Matrica!$G$4,IF(AND(AA98=Matrica!$A$4,AB98=Matrica!$H$3),Matrica!$J$4,IF(AND(AA98=Matrica!$A$5,AB98=Matrica!$B$3),Matrica!$D$5,IF(AND(AA98=Matrica!$A$5,AB98=Matrica!$E$3),Matrica!$G$5,IF(AND(AA98=Matrica!$A$5,AB98=Matrica!$H$3),Matrica!$J$5,IF(AND(AA98=Matrica!$A$6,AB98=Matrica!$B$3),Matrica!$D$6,IF(AND(AA98=Matrica!$A$6,AB98=Matrica!$E$3),Matrica!$G$6,IF(AND(AA98=Matrica!$A$6,AB98=Matrica!$H$3),Matrica!$J$6,IF(AND(AA98=Matrica!$A$7,AB98=Matrica!$B$3),Matrica!$D$7,IF(AND(AA98=Matrica!$A$7,AB98=Matrica!$E$3),Matrica!$G$7,IF(AND(AA98=Matrica!$A$7,AB98=Matrica!$H$3),Matrica!$J$7,IF(AND(AA98=Matrica!$A$8,AB98=Matrica!$B$3),Matrica!$D$8,IF(AND(AA98=Matrica!$A$8,AB98=Matrica!$E$3),Matrica!$G$8,IF(AND(AA98=Matrica!$A$8,AB98=Matrica!$H$3),Matrica!$J$8,IF(AND(AA98=Matrica!$A$9,AB98=Matrica!$B$3),Matrica!$D$9,IF(AND(AA98=Matrica!$A$9,AB98=Matrica!$E$3),Matrica!$G$9,IF(AND(AA98=Matrica!$A$9,AB98=Matrica!$H$3),Matrica!$J$9,IF(AND(AA98=Matrica!$A$10,AB98=Matrica!$B$3),Matrica!$D$10,IF(AND(AA98=Matrica!$A$10,AB98=Matrica!$E$3),Matrica!$G$10,IF(AND(AA98=Matrica!$A$10,AB98=Matrica!$H$3),Matrica!$J$10,IF(AND(AA98=Matrica!$A$11,AB98=Matrica!$B$3),Matrica!$D$11,IF(AND(AA98=Matrica!$A$11,AB98=Matrica!$E$3),Matrica!$G$11,IF(AND(AA98=Matrica!$A$11,AB98=Matrica!$H$3),Matrica!$J$11,IF(AND(AA98=Matrica!$A$12,AB98=Matrica!$B$3),Matrica!$D$12,IF(AND(AA98=Matrica!$A$12,AB98=Matrica!$E$3),Matrica!$G$12,IF(AND(AA98=Matrica!$A$12,AB98=Matrica!$H$3),Matrica!$J$12,IF(AND(AA98=Matrica!$A$13,AB98=Matrica!$B$3),Matrica!$D$13,IF(AND(AA98=Matrica!$A$13,AB98=Matrica!$E$3),Matrica!$G$13,IF(AND(AA98=Matrica!$A$13,AB98=Matrica!$H$3),Matrica!$J$13,IF(AND(AA98=Matrica!$A$14,AB98=Matrica!$B$3),Matrica!$D$14,IF(AND(AA98=Matrica!$A$14,AB98=Matrica!$E$3),Matrica!$G$14,IF(AND(AA98=Matrica!$A$14,AB98=Matrica!$H$3),Matrica!$J$14,IF(AND(AA98=Matrica!$A$15,AB98=Matrica!$B$3),Matrica!$D$15,IF(AND(AA98=Matrica!$A$15,AB98=Matrica!$E$3),Matrica!$G$15,IF(AND(AA98=Matrica!$A$15,AB98=Matrica!$H$3),Matrica!$J$15,IF(AND(AA98=Matrica!$A$16,AB98=Matrica!$B$3),Matrica!$D$16,IF(AND(AA98=Matrica!$A$16,AB98=Matrica!$E$3),Matrica!$G$16,IF(AND(AA98=Matrica!$A$16,AB98=Matrica!$H$3),Matrica!$J$16,"")))))))))))))))))))))))))))))))))))))))</f>
        <v>3.45</v>
      </c>
      <c r="AA98" s="45" t="s">
        <v>10</v>
      </c>
      <c r="AB98" s="45">
        <v>3</v>
      </c>
      <c r="AC98" s="50">
        <v>3.41</v>
      </c>
      <c r="AD98" s="37" t="str">
        <f t="shared" si="21"/>
        <v>RAST</v>
      </c>
      <c r="AE98" s="37">
        <f t="shared" si="27"/>
        <v>5.5727554179566612</v>
      </c>
      <c r="AF98" s="37">
        <f t="shared" si="28"/>
        <v>5.572755417956661E-2</v>
      </c>
      <c r="AG98" s="47">
        <v>88</v>
      </c>
      <c r="AH98" s="53">
        <f>AC97/((P97-P98)/P98+1)</f>
        <v>3.5138106235565818</v>
      </c>
    </row>
    <row r="99" spans="3:34" ht="30" x14ac:dyDescent="0.25">
      <c r="C99" s="52" t="s">
        <v>238</v>
      </c>
      <c r="D99" s="43" t="s">
        <v>49</v>
      </c>
      <c r="E99" s="39" t="s">
        <v>12</v>
      </c>
      <c r="F99" s="43" t="s">
        <v>137</v>
      </c>
      <c r="G99" s="38">
        <v>0.04</v>
      </c>
      <c r="H99" s="38">
        <v>0.04</v>
      </c>
      <c r="I99" s="38"/>
      <c r="J99" s="38">
        <v>13.65</v>
      </c>
      <c r="K99" s="38">
        <v>13.65</v>
      </c>
      <c r="L99" s="42">
        <f t="shared" si="26"/>
        <v>14.741999999999999</v>
      </c>
      <c r="M99" s="42">
        <f>K99+(G99*K99)+(H99*K99)</f>
        <v>14.741999999999999</v>
      </c>
      <c r="N99" s="41">
        <v>2871.8</v>
      </c>
      <c r="O99" s="41">
        <f t="shared" si="22"/>
        <v>42336.075599999996</v>
      </c>
      <c r="P99" s="41">
        <f t="shared" si="23"/>
        <v>42336.075599999996</v>
      </c>
      <c r="Q99" s="41">
        <f t="shared" si="24"/>
        <v>15.026913801977035</v>
      </c>
      <c r="R99" s="41">
        <f t="shared" si="25"/>
        <v>15.026913801977035</v>
      </c>
      <c r="S99" s="41">
        <v>2.96</v>
      </c>
      <c r="T99" s="38" t="s">
        <v>10</v>
      </c>
      <c r="U99" s="38" t="s">
        <v>292</v>
      </c>
      <c r="V99" s="41">
        <v>2.96</v>
      </c>
      <c r="W99" s="38" t="s">
        <v>10</v>
      </c>
      <c r="X99" s="38" t="s">
        <v>292</v>
      </c>
      <c r="Y99" s="38">
        <f>IF(AND(AA99=Matrica!$A$4,AB99=Matrica!$B$3),Matrica!$B$4,IF(AND(AA99=Matrica!$A$4,AB99=Matrica!$E$3),Matrica!$E$4,IF(AND(AA99=Matrica!$A$4,AB99=Matrica!$H$3),Matrica!$H$4,IF(AND(AA99=Matrica!$A$5,AB99=Matrica!$B$3),Matrica!$B$5,IF(AND(AA99=Matrica!$A$5,AB99=Matrica!$E$3),Matrica!$E$5,IF(AND(AA99=Matrica!$A$5,AB99=Matrica!$H$3),Matrica!$H$5,IF(AND(AA99=Matrica!$A$6,AB99=Matrica!$B$3),Matrica!$B$6,IF(AND(AA99=Matrica!$A$6,AB99=Matrica!$E$3),Matrica!$E$6,IF(AND(AA99=Matrica!$A$6,AB99=Matrica!$H$3),Matrica!$H$6,IF(AND(AA99=Matrica!$A$7,AB99=Matrica!$B$3),Matrica!$B$7,IF(AND(AA99=Matrica!$A$7,AB99=Matrica!$E$3),Matrica!$E$7,IF(AND(AA99=Matrica!$A$7,AB99=Matrica!$H$3),Matrica!$H$7,IF(AND(AA99=Matrica!$A$8,AB99=Matrica!$B$3),Matrica!$B$8,IF(AND(AA99=Matrica!$A$8,AB99=Matrica!$E$3),Matrica!$E$8,IF(AND(AA99=Matrica!$A$8,AB99=Matrica!$H$3),Matrica!$H$8,IF(AND(AA99=Matrica!$A$9,AB99=Matrica!$B$3),Matrica!$B$9,IF(AND(AA99=Matrica!$A$9,AB99=Matrica!$E$3),Matrica!$E$9,IF(AND(AA99=Matrica!$A$9,AB99=Matrica!$H$3),Matrica!$H$9,IF(AND(AA99=Matrica!$A$10,AB99=Matrica!$B$3),Matrica!$B$10,IF(AND(AA99=Matrica!$A$10,AB99=Matrica!$E$3),Matrica!$E$10,IF(AND(AA99=Matrica!$A$10,AB99=Matrica!$H$3),Matrica!$H$10,IF(AND(AA99=Matrica!$A$11,AB99=Matrica!$B$3),Matrica!$B$11,IF(AND(AA99=Matrica!$A$11,AB99=Matrica!$E$3),Matrica!$E$11,IF(AND(AA99=Matrica!$A$11,AB99=Matrica!$H$3),Matrica!$H$11,IF(AND(AA99=Matrica!$A$12,AB99=Matrica!$B$3),Matrica!$B$12,IF(AND(AA99=Matrica!$A$12,AB99=Matrica!$E$3),Matrica!$E$12,IF(AND(AA99=Matrica!$A$12,AB99=Matrica!$H$3),Matrica!$H$12,IF(AND(AA99=Matrica!$A$13,AB99=Matrica!$B$3),Matrica!$B$13,IF(AND(AA99=Matrica!$A$13,AB99=Matrica!$E$3),Matrica!$E$13,IF(AND(AA99=Matrica!$A$13,AB99=Matrica!$H$3),Matrica!$H$13,IF(AND(AA99=Matrica!$A$14,AB99=Matrica!$B$3),Matrica!$B$14,IF(AND(AA99=Matrica!$A$14,AB99=Matrica!$E$3),Matrica!$E$14,IF(AND(AA99=Matrica!$A$14,AB99=Matrica!$H$3),Matrica!$H$14,IF(AND(AA99=Matrica!$A$15,AB99=Matrica!$B$3),Matrica!$B$15,IF(AND(AA99=Matrica!$A$15,AB99=Matrica!$E$3),Matrica!$E$15,IF(AND(AA99=Matrica!$A$15,AB99=Matrica!$H$3),Matrica!$H$15,IF(AND(AA99=Matrica!$A$16,AB99=Matrica!$B$3),Matrica!$B$16,IF(AND(AA99=Matrica!$A$16,AB99=Matrica!$E$3),Matrica!$E$16,IF(AND(AA99=Matrica!$A$16,AB99=Matrica!$H$3),Matrica!$H$16,"")))))))))))))))))))))))))))))))))))))))</f>
        <v>2.76</v>
      </c>
      <c r="Z99" s="38">
        <f>IF(AND(AA99=Matrica!$A$4,AB99=Matrica!$B$3),Matrica!$D$4,IF(AND(AA99=Matrica!$A$4,AB99=Matrica!$E$3),Matrica!$G$4,IF(AND(AA99=Matrica!$A$4,AB99=Matrica!$H$3),Matrica!$J$4,IF(AND(AA99=Matrica!$A$5,AB99=Matrica!$B$3),Matrica!$D$5,IF(AND(AA99=Matrica!$A$5,AB99=Matrica!$E$3),Matrica!$G$5,IF(AND(AA99=Matrica!$A$5,AB99=Matrica!$H$3),Matrica!$J$5,IF(AND(AA99=Matrica!$A$6,AB99=Matrica!$B$3),Matrica!$D$6,IF(AND(AA99=Matrica!$A$6,AB99=Matrica!$E$3),Matrica!$G$6,IF(AND(AA99=Matrica!$A$6,AB99=Matrica!$H$3),Matrica!$J$6,IF(AND(AA99=Matrica!$A$7,AB99=Matrica!$B$3),Matrica!$D$7,IF(AND(AA99=Matrica!$A$7,AB99=Matrica!$E$3),Matrica!$G$7,IF(AND(AA99=Matrica!$A$7,AB99=Matrica!$H$3),Matrica!$J$7,IF(AND(AA99=Matrica!$A$8,AB99=Matrica!$B$3),Matrica!$D$8,IF(AND(AA99=Matrica!$A$8,AB99=Matrica!$E$3),Matrica!$G$8,IF(AND(AA99=Matrica!$A$8,AB99=Matrica!$H$3),Matrica!$J$8,IF(AND(AA99=Matrica!$A$9,AB99=Matrica!$B$3),Matrica!$D$9,IF(AND(AA99=Matrica!$A$9,AB99=Matrica!$E$3),Matrica!$G$9,IF(AND(AA99=Matrica!$A$9,AB99=Matrica!$H$3),Matrica!$J$9,IF(AND(AA99=Matrica!$A$10,AB99=Matrica!$B$3),Matrica!$D$10,IF(AND(AA99=Matrica!$A$10,AB99=Matrica!$E$3),Matrica!$G$10,IF(AND(AA99=Matrica!$A$10,AB99=Matrica!$H$3),Matrica!$J$10,IF(AND(AA99=Matrica!$A$11,AB99=Matrica!$B$3),Matrica!$D$11,IF(AND(AA99=Matrica!$A$11,AB99=Matrica!$E$3),Matrica!$G$11,IF(AND(AA99=Matrica!$A$11,AB99=Matrica!$H$3),Matrica!$J$11,IF(AND(AA99=Matrica!$A$12,AB99=Matrica!$B$3),Matrica!$D$12,IF(AND(AA99=Matrica!$A$12,AB99=Matrica!$E$3),Matrica!$G$12,IF(AND(AA99=Matrica!$A$12,AB99=Matrica!$H$3),Matrica!$J$12,IF(AND(AA99=Matrica!$A$13,AB99=Matrica!$B$3),Matrica!$D$13,IF(AND(AA99=Matrica!$A$13,AB99=Matrica!$E$3),Matrica!$G$13,IF(AND(AA99=Matrica!$A$13,AB99=Matrica!$H$3),Matrica!$J$13,IF(AND(AA99=Matrica!$A$14,AB99=Matrica!$B$3),Matrica!$D$14,IF(AND(AA99=Matrica!$A$14,AB99=Matrica!$E$3),Matrica!$G$14,IF(AND(AA99=Matrica!$A$14,AB99=Matrica!$H$3),Matrica!$J$14,IF(AND(AA99=Matrica!$A$15,AB99=Matrica!$B$3),Matrica!$D$15,IF(AND(AA99=Matrica!$A$15,AB99=Matrica!$E$3),Matrica!$G$15,IF(AND(AA99=Matrica!$A$15,AB99=Matrica!$H$3),Matrica!$J$15,IF(AND(AA99=Matrica!$A$16,AB99=Matrica!$B$3),Matrica!$D$16,IF(AND(AA99=Matrica!$A$16,AB99=Matrica!$E$3),Matrica!$G$16,IF(AND(AA99=Matrica!$A$16,AB99=Matrica!$H$3),Matrica!$J$16,"")))))))))))))))))))))))))))))))))))))))</f>
        <v>2.84</v>
      </c>
      <c r="AA99" s="45" t="s">
        <v>11</v>
      </c>
      <c r="AB99" s="45">
        <v>3</v>
      </c>
      <c r="AC99" s="50">
        <v>2.79</v>
      </c>
      <c r="AD99" s="37" t="str">
        <f t="shared" si="21"/>
        <v>PAD</v>
      </c>
      <c r="AE99" s="37">
        <f t="shared" si="27"/>
        <v>-5.7432432432432412</v>
      </c>
      <c r="AF99" s="37">
        <f t="shared" si="28"/>
        <v>-5.7432432432432408E-2</v>
      </c>
      <c r="AG99" s="47">
        <v>2</v>
      </c>
      <c r="AH99" s="53">
        <f>AC98/((P98-P99)/P99+1)</f>
        <v>3.1281249999999998</v>
      </c>
    </row>
    <row r="100" spans="3:34" ht="30" x14ac:dyDescent="0.25">
      <c r="C100" s="52" t="s">
        <v>239</v>
      </c>
      <c r="D100" s="43" t="s">
        <v>49</v>
      </c>
      <c r="E100" s="39" t="s">
        <v>13</v>
      </c>
      <c r="F100" s="43" t="s">
        <v>137</v>
      </c>
      <c r="G100" s="38">
        <v>0.04</v>
      </c>
      <c r="H100" s="38">
        <v>0.04</v>
      </c>
      <c r="I100" s="38"/>
      <c r="J100" s="38">
        <v>13.42</v>
      </c>
      <c r="K100" s="38">
        <v>13.42</v>
      </c>
      <c r="L100" s="42">
        <f t="shared" si="26"/>
        <v>14.493599999999999</v>
      </c>
      <c r="M100" s="42">
        <f>K100+(G100*K100)+(H100*K100)</f>
        <v>14.493599999999999</v>
      </c>
      <c r="N100" s="41">
        <v>2871.8</v>
      </c>
      <c r="O100" s="41">
        <f t="shared" si="22"/>
        <v>41622.720479999996</v>
      </c>
      <c r="P100" s="41">
        <f t="shared" si="23"/>
        <v>41622.720479999996</v>
      </c>
      <c r="Q100" s="41">
        <f t="shared" si="24"/>
        <v>14.773713056595737</v>
      </c>
      <c r="R100" s="41">
        <f t="shared" si="25"/>
        <v>14.773713056595737</v>
      </c>
      <c r="S100" s="41">
        <v>2.91</v>
      </c>
      <c r="T100" s="38" t="s">
        <v>10</v>
      </c>
      <c r="U100" s="38">
        <v>1</v>
      </c>
      <c r="V100" s="41">
        <v>2.91</v>
      </c>
      <c r="W100" s="38" t="s">
        <v>10</v>
      </c>
      <c r="X100" s="38">
        <v>1</v>
      </c>
      <c r="Y100" s="38">
        <f>IF(AND(AA100=Matrica!$A$4,AB100=Matrica!$B$3),Matrica!$B$4,IF(AND(AA100=Matrica!$A$4,AB100=Matrica!$E$3),Matrica!$E$4,IF(AND(AA100=Matrica!$A$4,AB100=Matrica!$H$3),Matrica!$H$4,IF(AND(AA100=Matrica!$A$5,AB100=Matrica!$B$3),Matrica!$B$5,IF(AND(AA100=Matrica!$A$5,AB100=Matrica!$E$3),Matrica!$E$5,IF(AND(AA100=Matrica!$A$5,AB100=Matrica!$H$3),Matrica!$H$5,IF(AND(AA100=Matrica!$A$6,AB100=Matrica!$B$3),Matrica!$B$6,IF(AND(AA100=Matrica!$A$6,AB100=Matrica!$E$3),Matrica!$E$6,IF(AND(AA100=Matrica!$A$6,AB100=Matrica!$H$3),Matrica!$H$6,IF(AND(AA100=Matrica!$A$7,AB100=Matrica!$B$3),Matrica!$B$7,IF(AND(AA100=Matrica!$A$7,AB100=Matrica!$E$3),Matrica!$E$7,IF(AND(AA100=Matrica!$A$7,AB100=Matrica!$H$3),Matrica!$H$7,IF(AND(AA100=Matrica!$A$8,AB100=Matrica!$B$3),Matrica!$B$8,IF(AND(AA100=Matrica!$A$8,AB100=Matrica!$E$3),Matrica!$E$8,IF(AND(AA100=Matrica!$A$8,AB100=Matrica!$H$3),Matrica!$H$8,IF(AND(AA100=Matrica!$A$9,AB100=Matrica!$B$3),Matrica!$B$9,IF(AND(AA100=Matrica!$A$9,AB100=Matrica!$E$3),Matrica!$E$9,IF(AND(AA100=Matrica!$A$9,AB100=Matrica!$H$3),Matrica!$H$9,IF(AND(AA100=Matrica!$A$10,AB100=Matrica!$B$3),Matrica!$B$10,IF(AND(AA100=Matrica!$A$10,AB100=Matrica!$E$3),Matrica!$E$10,IF(AND(AA100=Matrica!$A$10,AB100=Matrica!$H$3),Matrica!$H$10,IF(AND(AA100=Matrica!$A$11,AB100=Matrica!$B$3),Matrica!$B$11,IF(AND(AA100=Matrica!$A$11,AB100=Matrica!$E$3),Matrica!$E$11,IF(AND(AA100=Matrica!$A$11,AB100=Matrica!$H$3),Matrica!$H$11,IF(AND(AA100=Matrica!$A$12,AB100=Matrica!$B$3),Matrica!$B$12,IF(AND(AA100=Matrica!$A$12,AB100=Matrica!$E$3),Matrica!$E$12,IF(AND(AA100=Matrica!$A$12,AB100=Matrica!$H$3),Matrica!$H$12,IF(AND(AA100=Matrica!$A$13,AB100=Matrica!$B$3),Matrica!$B$13,IF(AND(AA100=Matrica!$A$13,AB100=Matrica!$E$3),Matrica!$E$13,IF(AND(AA100=Matrica!$A$13,AB100=Matrica!$H$3),Matrica!$H$13,IF(AND(AA100=Matrica!$A$14,AB100=Matrica!$B$3),Matrica!$B$14,IF(AND(AA100=Matrica!$A$14,AB100=Matrica!$E$3),Matrica!$E$14,IF(AND(AA100=Matrica!$A$14,AB100=Matrica!$H$3),Matrica!$H$14,IF(AND(AA100=Matrica!$A$15,AB100=Matrica!$B$3),Matrica!$B$15,IF(AND(AA100=Matrica!$A$15,AB100=Matrica!$E$3),Matrica!$E$15,IF(AND(AA100=Matrica!$A$15,AB100=Matrica!$H$3),Matrica!$H$15,IF(AND(AA100=Matrica!$A$16,AB100=Matrica!$B$3),Matrica!$B$16,IF(AND(AA100=Matrica!$A$16,AB100=Matrica!$E$3),Matrica!$E$16,IF(AND(AA100=Matrica!$A$16,AB100=Matrica!$H$3),Matrica!$H$16,"")))))))))))))))))))))))))))))))))))))))</f>
        <v>2.76</v>
      </c>
      <c r="Z100" s="38">
        <f>IF(AND(AA100=Matrica!$A$4,AB100=Matrica!$B$3),Matrica!$D$4,IF(AND(AA100=Matrica!$A$4,AB100=Matrica!$E$3),Matrica!$G$4,IF(AND(AA100=Matrica!$A$4,AB100=Matrica!$H$3),Matrica!$J$4,IF(AND(AA100=Matrica!$A$5,AB100=Matrica!$B$3),Matrica!$D$5,IF(AND(AA100=Matrica!$A$5,AB100=Matrica!$E$3),Matrica!$G$5,IF(AND(AA100=Matrica!$A$5,AB100=Matrica!$H$3),Matrica!$J$5,IF(AND(AA100=Matrica!$A$6,AB100=Matrica!$B$3),Matrica!$D$6,IF(AND(AA100=Matrica!$A$6,AB100=Matrica!$E$3),Matrica!$G$6,IF(AND(AA100=Matrica!$A$6,AB100=Matrica!$H$3),Matrica!$J$6,IF(AND(AA100=Matrica!$A$7,AB100=Matrica!$B$3),Matrica!$D$7,IF(AND(AA100=Matrica!$A$7,AB100=Matrica!$E$3),Matrica!$G$7,IF(AND(AA100=Matrica!$A$7,AB100=Matrica!$H$3),Matrica!$J$7,IF(AND(AA100=Matrica!$A$8,AB100=Matrica!$B$3),Matrica!$D$8,IF(AND(AA100=Matrica!$A$8,AB100=Matrica!$E$3),Matrica!$G$8,IF(AND(AA100=Matrica!$A$8,AB100=Matrica!$H$3),Matrica!$J$8,IF(AND(AA100=Matrica!$A$9,AB100=Matrica!$B$3),Matrica!$D$9,IF(AND(AA100=Matrica!$A$9,AB100=Matrica!$E$3),Matrica!$G$9,IF(AND(AA100=Matrica!$A$9,AB100=Matrica!$H$3),Matrica!$J$9,IF(AND(AA100=Matrica!$A$10,AB100=Matrica!$B$3),Matrica!$D$10,IF(AND(AA100=Matrica!$A$10,AB100=Matrica!$E$3),Matrica!$G$10,IF(AND(AA100=Matrica!$A$10,AB100=Matrica!$H$3),Matrica!$J$10,IF(AND(AA100=Matrica!$A$11,AB100=Matrica!$B$3),Matrica!$D$11,IF(AND(AA100=Matrica!$A$11,AB100=Matrica!$E$3),Matrica!$G$11,IF(AND(AA100=Matrica!$A$11,AB100=Matrica!$H$3),Matrica!$J$11,IF(AND(AA100=Matrica!$A$12,AB100=Matrica!$B$3),Matrica!$D$12,IF(AND(AA100=Matrica!$A$12,AB100=Matrica!$E$3),Matrica!$G$12,IF(AND(AA100=Matrica!$A$12,AB100=Matrica!$H$3),Matrica!$J$12,IF(AND(AA100=Matrica!$A$13,AB100=Matrica!$B$3),Matrica!$D$13,IF(AND(AA100=Matrica!$A$13,AB100=Matrica!$E$3),Matrica!$G$13,IF(AND(AA100=Matrica!$A$13,AB100=Matrica!$H$3),Matrica!$J$13,IF(AND(AA100=Matrica!$A$14,AB100=Matrica!$B$3),Matrica!$D$14,IF(AND(AA100=Matrica!$A$14,AB100=Matrica!$E$3),Matrica!$G$14,IF(AND(AA100=Matrica!$A$14,AB100=Matrica!$H$3),Matrica!$J$14,IF(AND(AA100=Matrica!$A$15,AB100=Matrica!$B$3),Matrica!$D$15,IF(AND(AA100=Matrica!$A$15,AB100=Matrica!$E$3),Matrica!$G$15,IF(AND(AA100=Matrica!$A$15,AB100=Matrica!$H$3),Matrica!$J$15,IF(AND(AA100=Matrica!$A$16,AB100=Matrica!$B$3),Matrica!$D$16,IF(AND(AA100=Matrica!$A$16,AB100=Matrica!$E$3),Matrica!$G$16,IF(AND(AA100=Matrica!$A$16,AB100=Matrica!$H$3),Matrica!$J$16,"")))))))))))))))))))))))))))))))))))))))</f>
        <v>2.84</v>
      </c>
      <c r="AA100" s="45" t="s">
        <v>11</v>
      </c>
      <c r="AB100" s="45">
        <v>3</v>
      </c>
      <c r="AC100" s="50">
        <v>2.79</v>
      </c>
      <c r="AD100" s="37" t="str">
        <f t="shared" si="21"/>
        <v>PAD</v>
      </c>
      <c r="AE100" s="37">
        <f t="shared" si="27"/>
        <v>-4.1237113402061887</v>
      </c>
      <c r="AF100" s="37">
        <f t="shared" si="28"/>
        <v>-4.123711340206189E-2</v>
      </c>
      <c r="AG100" s="47">
        <v>5</v>
      </c>
      <c r="AH100" s="53">
        <f>AC99/((P99-P100)/P100+1)</f>
        <v>2.7429890109890112</v>
      </c>
    </row>
    <row r="101" spans="3:34" ht="30" x14ac:dyDescent="0.25">
      <c r="C101" s="51" t="s">
        <v>240</v>
      </c>
      <c r="D101" s="43" t="s">
        <v>148</v>
      </c>
      <c r="E101" s="39" t="s">
        <v>10</v>
      </c>
      <c r="F101" s="43" t="s">
        <v>137</v>
      </c>
      <c r="G101" s="38">
        <v>0.04</v>
      </c>
      <c r="H101" s="38">
        <v>0.04</v>
      </c>
      <c r="I101" s="38">
        <v>0.1</v>
      </c>
      <c r="J101" s="38">
        <v>17.32</v>
      </c>
      <c r="K101" s="38">
        <v>17.32</v>
      </c>
      <c r="L101" s="42">
        <f t="shared" si="26"/>
        <v>18.705599999999997</v>
      </c>
      <c r="M101" s="42">
        <f>K101+(G101*K101)+(H101*K101)+(I101*K101)</f>
        <v>20.437599999999996</v>
      </c>
      <c r="N101" s="41">
        <v>2871.8</v>
      </c>
      <c r="O101" s="41">
        <f t="shared" si="22"/>
        <v>53718.742079999996</v>
      </c>
      <c r="P101" s="41">
        <f t="shared" si="23"/>
        <v>58692.699679999991</v>
      </c>
      <c r="Q101" s="41">
        <f t="shared" si="24"/>
        <v>19.067117000017745</v>
      </c>
      <c r="R101" s="41">
        <f t="shared" si="25"/>
        <v>20.832590796315685</v>
      </c>
      <c r="S101" s="41">
        <v>3.76</v>
      </c>
      <c r="T101" s="38" t="s">
        <v>9</v>
      </c>
      <c r="U101" s="38" t="s">
        <v>291</v>
      </c>
      <c r="V101" s="41">
        <v>4.1100000000000003</v>
      </c>
      <c r="W101" s="38" t="s">
        <v>8</v>
      </c>
      <c r="X101" s="38" t="s">
        <v>292</v>
      </c>
      <c r="Y101" s="38">
        <f>IF(AND(AA101=Matrica!$A$4,AB101=Matrica!$B$3),Matrica!$B$4,IF(AND(AA101=Matrica!$A$4,AB101=Matrica!$E$3),Matrica!$E$4,IF(AND(AA101=Matrica!$A$4,AB101=Matrica!$H$3),Matrica!$H$4,IF(AND(AA101=Matrica!$A$5,AB101=Matrica!$B$3),Matrica!$B$5,IF(AND(AA101=Matrica!$A$5,AB101=Matrica!$E$3),Matrica!$E$5,IF(AND(AA101=Matrica!$A$5,AB101=Matrica!$H$3),Matrica!$H$5,IF(AND(AA101=Matrica!$A$6,AB101=Matrica!$B$3),Matrica!$B$6,IF(AND(AA101=Matrica!$A$6,AB101=Matrica!$E$3),Matrica!$E$6,IF(AND(AA101=Matrica!$A$6,AB101=Matrica!$H$3),Matrica!$H$6,IF(AND(AA101=Matrica!$A$7,AB101=Matrica!$B$3),Matrica!$B$7,IF(AND(AA101=Matrica!$A$7,AB101=Matrica!$E$3),Matrica!$E$7,IF(AND(AA101=Matrica!$A$7,AB101=Matrica!$H$3),Matrica!$H$7,IF(AND(AA101=Matrica!$A$8,AB101=Matrica!$B$3),Matrica!$B$8,IF(AND(AA101=Matrica!$A$8,AB101=Matrica!$E$3),Matrica!$E$8,IF(AND(AA101=Matrica!$A$8,AB101=Matrica!$H$3),Matrica!$H$8,IF(AND(AA101=Matrica!$A$9,AB101=Matrica!$B$3),Matrica!$B$9,IF(AND(AA101=Matrica!$A$9,AB101=Matrica!$E$3),Matrica!$E$9,IF(AND(AA101=Matrica!$A$9,AB101=Matrica!$H$3),Matrica!$H$9,IF(AND(AA101=Matrica!$A$10,AB101=Matrica!$B$3),Matrica!$B$10,IF(AND(AA101=Matrica!$A$10,AB101=Matrica!$E$3),Matrica!$E$10,IF(AND(AA101=Matrica!$A$10,AB101=Matrica!$H$3),Matrica!$H$10,IF(AND(AA101=Matrica!$A$11,AB101=Matrica!$B$3),Matrica!$B$11,IF(AND(AA101=Matrica!$A$11,AB101=Matrica!$E$3),Matrica!$E$11,IF(AND(AA101=Matrica!$A$11,AB101=Matrica!$H$3),Matrica!$H$11,IF(AND(AA101=Matrica!$A$12,AB101=Matrica!$B$3),Matrica!$B$12,IF(AND(AA101=Matrica!$A$12,AB101=Matrica!$E$3),Matrica!$E$12,IF(AND(AA101=Matrica!$A$12,AB101=Matrica!$H$3),Matrica!$H$12,IF(AND(AA101=Matrica!$A$13,AB101=Matrica!$B$3),Matrica!$B$13,IF(AND(AA101=Matrica!$A$13,AB101=Matrica!$E$3),Matrica!$E$13,IF(AND(AA101=Matrica!$A$13,AB101=Matrica!$H$3),Matrica!$H$13,IF(AND(AA101=Matrica!$A$14,AB101=Matrica!$B$3),Matrica!$B$14,IF(AND(AA101=Matrica!$A$14,AB101=Matrica!$E$3),Matrica!$E$14,IF(AND(AA101=Matrica!$A$14,AB101=Matrica!$H$3),Matrica!$H$14,IF(AND(AA101=Matrica!$A$15,AB101=Matrica!$B$3),Matrica!$B$15,IF(AND(AA101=Matrica!$A$15,AB101=Matrica!$E$3),Matrica!$E$15,IF(AND(AA101=Matrica!$A$15,AB101=Matrica!$H$3),Matrica!$H$15,IF(AND(AA101=Matrica!$A$16,AB101=Matrica!$B$3),Matrica!$B$16,IF(AND(AA101=Matrica!$A$16,AB101=Matrica!$E$3),Matrica!$E$16,IF(AND(AA101=Matrica!$A$16,AB101=Matrica!$H$3),Matrica!$H$16,"")))))))))))))))))))))))))))))))))))))))</f>
        <v>4.13</v>
      </c>
      <c r="Z101" s="38">
        <f>IF(AND(AA101=Matrica!$A$4,AB101=Matrica!$B$3),Matrica!$D$4,IF(AND(AA101=Matrica!$A$4,AB101=Matrica!$E$3),Matrica!$G$4,IF(AND(AA101=Matrica!$A$4,AB101=Matrica!$H$3),Matrica!$J$4,IF(AND(AA101=Matrica!$A$5,AB101=Matrica!$B$3),Matrica!$D$5,IF(AND(AA101=Matrica!$A$5,AB101=Matrica!$E$3),Matrica!$G$5,IF(AND(AA101=Matrica!$A$5,AB101=Matrica!$H$3),Matrica!$J$5,IF(AND(AA101=Matrica!$A$6,AB101=Matrica!$B$3),Matrica!$D$6,IF(AND(AA101=Matrica!$A$6,AB101=Matrica!$E$3),Matrica!$G$6,IF(AND(AA101=Matrica!$A$6,AB101=Matrica!$H$3),Matrica!$J$6,IF(AND(AA101=Matrica!$A$7,AB101=Matrica!$B$3),Matrica!$D$7,IF(AND(AA101=Matrica!$A$7,AB101=Matrica!$E$3),Matrica!$G$7,IF(AND(AA101=Matrica!$A$7,AB101=Matrica!$H$3),Matrica!$J$7,IF(AND(AA101=Matrica!$A$8,AB101=Matrica!$B$3),Matrica!$D$8,IF(AND(AA101=Matrica!$A$8,AB101=Matrica!$E$3),Matrica!$G$8,IF(AND(AA101=Matrica!$A$8,AB101=Matrica!$H$3),Matrica!$J$8,IF(AND(AA101=Matrica!$A$9,AB101=Matrica!$B$3),Matrica!$D$9,IF(AND(AA101=Matrica!$A$9,AB101=Matrica!$E$3),Matrica!$G$9,IF(AND(AA101=Matrica!$A$9,AB101=Matrica!$H$3),Matrica!$J$9,IF(AND(AA101=Matrica!$A$10,AB101=Matrica!$B$3),Matrica!$D$10,IF(AND(AA101=Matrica!$A$10,AB101=Matrica!$E$3),Matrica!$G$10,IF(AND(AA101=Matrica!$A$10,AB101=Matrica!$H$3),Matrica!$J$10,IF(AND(AA101=Matrica!$A$11,AB101=Matrica!$B$3),Matrica!$D$11,IF(AND(AA101=Matrica!$A$11,AB101=Matrica!$E$3),Matrica!$G$11,IF(AND(AA101=Matrica!$A$11,AB101=Matrica!$H$3),Matrica!$J$11,IF(AND(AA101=Matrica!$A$12,AB101=Matrica!$B$3),Matrica!$D$12,IF(AND(AA101=Matrica!$A$12,AB101=Matrica!$E$3),Matrica!$G$12,IF(AND(AA101=Matrica!$A$12,AB101=Matrica!$H$3),Matrica!$J$12,IF(AND(AA101=Matrica!$A$13,AB101=Matrica!$B$3),Matrica!$D$13,IF(AND(AA101=Matrica!$A$13,AB101=Matrica!$E$3),Matrica!$G$13,IF(AND(AA101=Matrica!$A$13,AB101=Matrica!$H$3),Matrica!$J$13,IF(AND(AA101=Matrica!$A$14,AB101=Matrica!$B$3),Matrica!$D$14,IF(AND(AA101=Matrica!$A$14,AB101=Matrica!$E$3),Matrica!$G$14,IF(AND(AA101=Matrica!$A$14,AB101=Matrica!$H$3),Matrica!$J$14,IF(AND(AA101=Matrica!$A$15,AB101=Matrica!$B$3),Matrica!$D$15,IF(AND(AA101=Matrica!$A$15,AB101=Matrica!$E$3),Matrica!$G$15,IF(AND(AA101=Matrica!$A$15,AB101=Matrica!$H$3),Matrica!$J$15,IF(AND(AA101=Matrica!$A$16,AB101=Matrica!$B$3),Matrica!$D$16,IF(AND(AA101=Matrica!$A$16,AB101=Matrica!$E$3),Matrica!$G$16,IF(AND(AA101=Matrica!$A$16,AB101=Matrica!$H$3),Matrica!$J$16,"")))))))))))))))))))))))))))))))))))))))</f>
        <v>4.41</v>
      </c>
      <c r="AA101" s="45" t="s">
        <v>8</v>
      </c>
      <c r="AB101" s="45">
        <v>2</v>
      </c>
      <c r="AC101" s="50">
        <v>4.18</v>
      </c>
      <c r="AD101" s="37" t="str">
        <f t="shared" si="21"/>
        <v>RAST</v>
      </c>
      <c r="AE101" s="37">
        <f t="shared" si="27"/>
        <v>11.170212765957444</v>
      </c>
      <c r="AF101" s="37">
        <f t="shared" si="28"/>
        <v>1.7031630170316153E-2</v>
      </c>
      <c r="AG101" s="47">
        <v>8.8000000000000007</v>
      </c>
    </row>
    <row r="102" spans="3:34" ht="30" customHeight="1" x14ac:dyDescent="0.25">
      <c r="C102" s="51" t="s">
        <v>241</v>
      </c>
      <c r="D102" s="43" t="s">
        <v>148</v>
      </c>
      <c r="E102" s="39" t="s">
        <v>11</v>
      </c>
      <c r="F102" s="43" t="s">
        <v>137</v>
      </c>
      <c r="G102" s="38">
        <v>0.04</v>
      </c>
      <c r="H102" s="38">
        <v>0.04</v>
      </c>
      <c r="I102" s="38">
        <v>0.1</v>
      </c>
      <c r="J102" s="38">
        <v>14.88</v>
      </c>
      <c r="K102" s="38">
        <v>14.88</v>
      </c>
      <c r="L102" s="42">
        <f t="shared" si="26"/>
        <v>16.070399999999999</v>
      </c>
      <c r="M102" s="42">
        <f>K102+(G102*K102)+(H102*K102)+(I102*K102)</f>
        <v>17.558399999999999</v>
      </c>
      <c r="N102" s="41">
        <v>2871.8</v>
      </c>
      <c r="O102" s="41">
        <f t="shared" si="22"/>
        <v>46150.974719999998</v>
      </c>
      <c r="P102" s="41">
        <f t="shared" si="23"/>
        <v>50424.21312</v>
      </c>
      <c r="Q102" s="41">
        <f t="shared" si="24"/>
        <v>16.380987353363977</v>
      </c>
      <c r="R102" s="41">
        <f t="shared" si="25"/>
        <v>17.897745441638421</v>
      </c>
      <c r="S102" s="41">
        <v>3.23</v>
      </c>
      <c r="T102" s="38" t="s">
        <v>10</v>
      </c>
      <c r="U102" s="38" t="s">
        <v>291</v>
      </c>
      <c r="V102" s="41">
        <v>3.53</v>
      </c>
      <c r="W102" s="38" t="s">
        <v>9</v>
      </c>
      <c r="X102" s="38" t="s">
        <v>292</v>
      </c>
      <c r="Y102" s="38">
        <f>IF(AND(AA102=Matrica!$A$4,AB102=Matrica!$B$3),Matrica!$B$4,IF(AND(AA102=Matrica!$A$4,AB102=Matrica!$E$3),Matrica!$E$4,IF(AND(AA102=Matrica!$A$4,AB102=Matrica!$H$3),Matrica!$H$4,IF(AND(AA102=Matrica!$A$5,AB102=Matrica!$B$3),Matrica!$B$5,IF(AND(AA102=Matrica!$A$5,AB102=Matrica!$E$3),Matrica!$E$5,IF(AND(AA102=Matrica!$A$5,AB102=Matrica!$H$3),Matrica!$H$5,IF(AND(AA102=Matrica!$A$6,AB102=Matrica!$B$3),Matrica!$B$6,IF(AND(AA102=Matrica!$A$6,AB102=Matrica!$E$3),Matrica!$E$6,IF(AND(AA102=Matrica!$A$6,AB102=Matrica!$H$3),Matrica!$H$6,IF(AND(AA102=Matrica!$A$7,AB102=Matrica!$B$3),Matrica!$B$7,IF(AND(AA102=Matrica!$A$7,AB102=Matrica!$E$3),Matrica!$E$7,IF(AND(AA102=Matrica!$A$7,AB102=Matrica!$H$3),Matrica!$H$7,IF(AND(AA102=Matrica!$A$8,AB102=Matrica!$B$3),Matrica!$B$8,IF(AND(AA102=Matrica!$A$8,AB102=Matrica!$E$3),Matrica!$E$8,IF(AND(AA102=Matrica!$A$8,AB102=Matrica!$H$3),Matrica!$H$8,IF(AND(AA102=Matrica!$A$9,AB102=Matrica!$B$3),Matrica!$B$9,IF(AND(AA102=Matrica!$A$9,AB102=Matrica!$E$3),Matrica!$E$9,IF(AND(AA102=Matrica!$A$9,AB102=Matrica!$H$3),Matrica!$H$9,IF(AND(AA102=Matrica!$A$10,AB102=Matrica!$B$3),Matrica!$B$10,IF(AND(AA102=Matrica!$A$10,AB102=Matrica!$E$3),Matrica!$E$10,IF(AND(AA102=Matrica!$A$10,AB102=Matrica!$H$3),Matrica!$H$10,IF(AND(AA102=Matrica!$A$11,AB102=Matrica!$B$3),Matrica!$B$11,IF(AND(AA102=Matrica!$A$11,AB102=Matrica!$E$3),Matrica!$E$11,IF(AND(AA102=Matrica!$A$11,AB102=Matrica!$H$3),Matrica!$H$11,IF(AND(AA102=Matrica!$A$12,AB102=Matrica!$B$3),Matrica!$B$12,IF(AND(AA102=Matrica!$A$12,AB102=Matrica!$E$3),Matrica!$E$12,IF(AND(AA102=Matrica!$A$12,AB102=Matrica!$H$3),Matrica!$H$12,IF(AND(AA102=Matrica!$A$13,AB102=Matrica!$B$3),Matrica!$B$13,IF(AND(AA102=Matrica!$A$13,AB102=Matrica!$E$3),Matrica!$E$13,IF(AND(AA102=Matrica!$A$13,AB102=Matrica!$H$3),Matrica!$H$13,IF(AND(AA102=Matrica!$A$14,AB102=Matrica!$B$3),Matrica!$B$14,IF(AND(AA102=Matrica!$A$14,AB102=Matrica!$E$3),Matrica!$E$14,IF(AND(AA102=Matrica!$A$14,AB102=Matrica!$H$3),Matrica!$H$14,IF(AND(AA102=Matrica!$A$15,AB102=Matrica!$B$3),Matrica!$B$15,IF(AND(AA102=Matrica!$A$15,AB102=Matrica!$E$3),Matrica!$E$15,IF(AND(AA102=Matrica!$A$15,AB102=Matrica!$H$3),Matrica!$H$15,IF(AND(AA102=Matrica!$A$16,AB102=Matrica!$B$3),Matrica!$B$16,IF(AND(AA102=Matrica!$A$16,AB102=Matrica!$E$3),Matrica!$E$16,IF(AND(AA102=Matrica!$A$16,AB102=Matrica!$H$3),Matrica!$H$16,"")))))))))))))))))))))))))))))))))))))))</f>
        <v>3.34</v>
      </c>
      <c r="Z102" s="38">
        <f>IF(AND(AA102=Matrica!$A$4,AB102=Matrica!$B$3),Matrica!$D$4,IF(AND(AA102=Matrica!$A$4,AB102=Matrica!$E$3),Matrica!$G$4,IF(AND(AA102=Matrica!$A$4,AB102=Matrica!$H$3),Matrica!$J$4,IF(AND(AA102=Matrica!$A$5,AB102=Matrica!$B$3),Matrica!$D$5,IF(AND(AA102=Matrica!$A$5,AB102=Matrica!$E$3),Matrica!$G$5,IF(AND(AA102=Matrica!$A$5,AB102=Matrica!$H$3),Matrica!$J$5,IF(AND(AA102=Matrica!$A$6,AB102=Matrica!$B$3),Matrica!$D$6,IF(AND(AA102=Matrica!$A$6,AB102=Matrica!$E$3),Matrica!$G$6,IF(AND(AA102=Matrica!$A$6,AB102=Matrica!$H$3),Matrica!$J$6,IF(AND(AA102=Matrica!$A$7,AB102=Matrica!$B$3),Matrica!$D$7,IF(AND(AA102=Matrica!$A$7,AB102=Matrica!$E$3),Matrica!$G$7,IF(AND(AA102=Matrica!$A$7,AB102=Matrica!$H$3),Matrica!$J$7,IF(AND(AA102=Matrica!$A$8,AB102=Matrica!$B$3),Matrica!$D$8,IF(AND(AA102=Matrica!$A$8,AB102=Matrica!$E$3),Matrica!$G$8,IF(AND(AA102=Matrica!$A$8,AB102=Matrica!$H$3),Matrica!$J$8,IF(AND(AA102=Matrica!$A$9,AB102=Matrica!$B$3),Matrica!$D$9,IF(AND(AA102=Matrica!$A$9,AB102=Matrica!$E$3),Matrica!$G$9,IF(AND(AA102=Matrica!$A$9,AB102=Matrica!$H$3),Matrica!$J$9,IF(AND(AA102=Matrica!$A$10,AB102=Matrica!$B$3),Matrica!$D$10,IF(AND(AA102=Matrica!$A$10,AB102=Matrica!$E$3),Matrica!$G$10,IF(AND(AA102=Matrica!$A$10,AB102=Matrica!$H$3),Matrica!$J$10,IF(AND(AA102=Matrica!$A$11,AB102=Matrica!$B$3),Matrica!$D$11,IF(AND(AA102=Matrica!$A$11,AB102=Matrica!$E$3),Matrica!$G$11,IF(AND(AA102=Matrica!$A$11,AB102=Matrica!$H$3),Matrica!$J$11,IF(AND(AA102=Matrica!$A$12,AB102=Matrica!$B$3),Matrica!$D$12,IF(AND(AA102=Matrica!$A$12,AB102=Matrica!$E$3),Matrica!$G$12,IF(AND(AA102=Matrica!$A$12,AB102=Matrica!$H$3),Matrica!$J$12,IF(AND(AA102=Matrica!$A$13,AB102=Matrica!$B$3),Matrica!$D$13,IF(AND(AA102=Matrica!$A$13,AB102=Matrica!$E$3),Matrica!$G$13,IF(AND(AA102=Matrica!$A$13,AB102=Matrica!$H$3),Matrica!$J$13,IF(AND(AA102=Matrica!$A$14,AB102=Matrica!$B$3),Matrica!$D$14,IF(AND(AA102=Matrica!$A$14,AB102=Matrica!$E$3),Matrica!$G$14,IF(AND(AA102=Matrica!$A$14,AB102=Matrica!$H$3),Matrica!$J$14,IF(AND(AA102=Matrica!$A$15,AB102=Matrica!$B$3),Matrica!$D$15,IF(AND(AA102=Matrica!$A$15,AB102=Matrica!$E$3),Matrica!$G$15,IF(AND(AA102=Matrica!$A$15,AB102=Matrica!$H$3),Matrica!$J$15,IF(AND(AA102=Matrica!$A$16,AB102=Matrica!$B$3),Matrica!$D$16,IF(AND(AA102=Matrica!$A$16,AB102=Matrica!$E$3),Matrica!$G$16,IF(AND(AA102=Matrica!$A$16,AB102=Matrica!$H$3),Matrica!$J$16,"")))))))))))))))))))))))))))))))))))))))</f>
        <v>3.45</v>
      </c>
      <c r="AA102" s="45" t="s">
        <v>10</v>
      </c>
      <c r="AB102" s="45">
        <v>3</v>
      </c>
      <c r="AC102" s="50">
        <v>3.43</v>
      </c>
      <c r="AD102" s="37" t="str">
        <f t="shared" ref="AD102:AD133" si="29">IF(AND(S102&lt;Y102,S102&lt;Z102,V102&lt;Z102,V102&lt;Y102),"RAST",IF(AND(S102&gt;Y102,S102&gt;Z102,V102&gt;Y102,V102&gt;Z102),"PAD","ISTI"))</f>
        <v>ISTI</v>
      </c>
      <c r="AE102" s="37">
        <f t="shared" si="27"/>
        <v>6.1919504643962906</v>
      </c>
      <c r="AF102" s="37">
        <f t="shared" si="28"/>
        <v>-2.8328611898016897E-2</v>
      </c>
      <c r="AG102" s="47">
        <v>0</v>
      </c>
      <c r="AH102" s="53">
        <f>AC101/((P101-P102)/P102+1)</f>
        <v>3.5911316397228639</v>
      </c>
    </row>
    <row r="103" spans="3:34" ht="30" customHeight="1" x14ac:dyDescent="0.25">
      <c r="C103" s="52" t="s">
        <v>242</v>
      </c>
      <c r="D103" s="43" t="s">
        <v>50</v>
      </c>
      <c r="E103" s="39" t="s">
        <v>10</v>
      </c>
      <c r="F103" s="43" t="s">
        <v>137</v>
      </c>
      <c r="G103" s="38">
        <v>0.04</v>
      </c>
      <c r="H103" s="38">
        <v>0.05</v>
      </c>
      <c r="I103" s="38"/>
      <c r="J103" s="38">
        <v>17.32</v>
      </c>
      <c r="K103" s="38">
        <v>17.32</v>
      </c>
      <c r="L103" s="42">
        <f t="shared" si="26"/>
        <v>18.878799999999998</v>
      </c>
      <c r="M103" s="42">
        <f>K103+(G103*K103)+(H103*K103)</f>
        <v>18.878799999999998</v>
      </c>
      <c r="N103" s="41">
        <v>2871.8</v>
      </c>
      <c r="O103" s="41">
        <f t="shared" si="22"/>
        <v>54216.137839999996</v>
      </c>
      <c r="P103" s="41">
        <f t="shared" si="23"/>
        <v>54216.137839999996</v>
      </c>
      <c r="Q103" s="41">
        <f t="shared" si="24"/>
        <v>19.243664379647541</v>
      </c>
      <c r="R103" s="41">
        <f t="shared" si="25"/>
        <v>19.243664379647541</v>
      </c>
      <c r="S103" s="41">
        <v>3.79</v>
      </c>
      <c r="T103" s="38" t="s">
        <v>9</v>
      </c>
      <c r="U103" s="38" t="s">
        <v>291</v>
      </c>
      <c r="V103" s="41">
        <v>3.79</v>
      </c>
      <c r="W103" s="38" t="s">
        <v>9</v>
      </c>
      <c r="X103" s="38" t="s">
        <v>291</v>
      </c>
      <c r="Y103" s="38">
        <f>IF(AND(AA103=Matrica!$A$4,AB103=Matrica!$B$3),Matrica!$B$4,IF(AND(AA103=Matrica!$A$4,AB103=Matrica!$E$3),Matrica!$E$4,IF(AND(AA103=Matrica!$A$4,AB103=Matrica!$H$3),Matrica!$H$4,IF(AND(AA103=Matrica!$A$5,AB103=Matrica!$B$3),Matrica!$B$5,IF(AND(AA103=Matrica!$A$5,AB103=Matrica!$E$3),Matrica!$E$5,IF(AND(AA103=Matrica!$A$5,AB103=Matrica!$H$3),Matrica!$H$5,IF(AND(AA103=Matrica!$A$6,AB103=Matrica!$B$3),Matrica!$B$6,IF(AND(AA103=Matrica!$A$6,AB103=Matrica!$E$3),Matrica!$E$6,IF(AND(AA103=Matrica!$A$6,AB103=Matrica!$H$3),Matrica!$H$6,IF(AND(AA103=Matrica!$A$7,AB103=Matrica!$B$3),Matrica!$B$7,IF(AND(AA103=Matrica!$A$7,AB103=Matrica!$E$3),Matrica!$E$7,IF(AND(AA103=Matrica!$A$7,AB103=Matrica!$H$3),Matrica!$H$7,IF(AND(AA103=Matrica!$A$8,AB103=Matrica!$B$3),Matrica!$B$8,IF(AND(AA103=Matrica!$A$8,AB103=Matrica!$E$3),Matrica!$E$8,IF(AND(AA103=Matrica!$A$8,AB103=Matrica!$H$3),Matrica!$H$8,IF(AND(AA103=Matrica!$A$9,AB103=Matrica!$B$3),Matrica!$B$9,IF(AND(AA103=Matrica!$A$9,AB103=Matrica!$E$3),Matrica!$E$9,IF(AND(AA103=Matrica!$A$9,AB103=Matrica!$H$3),Matrica!$H$9,IF(AND(AA103=Matrica!$A$10,AB103=Matrica!$B$3),Matrica!$B$10,IF(AND(AA103=Matrica!$A$10,AB103=Matrica!$E$3),Matrica!$E$10,IF(AND(AA103=Matrica!$A$10,AB103=Matrica!$H$3),Matrica!$H$10,IF(AND(AA103=Matrica!$A$11,AB103=Matrica!$B$3),Matrica!$B$11,IF(AND(AA103=Matrica!$A$11,AB103=Matrica!$E$3),Matrica!$E$11,IF(AND(AA103=Matrica!$A$11,AB103=Matrica!$H$3),Matrica!$H$11,IF(AND(AA103=Matrica!$A$12,AB103=Matrica!$B$3),Matrica!$B$12,IF(AND(AA103=Matrica!$A$12,AB103=Matrica!$E$3),Matrica!$E$12,IF(AND(AA103=Matrica!$A$12,AB103=Matrica!$H$3),Matrica!$H$12,IF(AND(AA103=Matrica!$A$13,AB103=Matrica!$B$3),Matrica!$B$13,IF(AND(AA103=Matrica!$A$13,AB103=Matrica!$E$3),Matrica!$E$13,IF(AND(AA103=Matrica!$A$13,AB103=Matrica!$H$3),Matrica!$H$13,IF(AND(AA103=Matrica!$A$14,AB103=Matrica!$B$3),Matrica!$B$14,IF(AND(AA103=Matrica!$A$14,AB103=Matrica!$E$3),Matrica!$E$14,IF(AND(AA103=Matrica!$A$14,AB103=Matrica!$H$3),Matrica!$H$14,IF(AND(AA103=Matrica!$A$15,AB103=Matrica!$B$3),Matrica!$B$15,IF(AND(AA103=Matrica!$A$15,AB103=Matrica!$E$3),Matrica!$E$15,IF(AND(AA103=Matrica!$A$15,AB103=Matrica!$H$3),Matrica!$H$15,IF(AND(AA103=Matrica!$A$16,AB103=Matrica!$B$3),Matrica!$B$16,IF(AND(AA103=Matrica!$A$16,AB103=Matrica!$E$3),Matrica!$E$16,IF(AND(AA103=Matrica!$A$16,AB103=Matrica!$H$3),Matrica!$H$16,"")))))))))))))))))))))))))))))))))))))))</f>
        <v>4.13</v>
      </c>
      <c r="Z103" s="38">
        <f>IF(AND(AA103=Matrica!$A$4,AB103=Matrica!$B$3),Matrica!$D$4,IF(AND(AA103=Matrica!$A$4,AB103=Matrica!$E$3),Matrica!$G$4,IF(AND(AA103=Matrica!$A$4,AB103=Matrica!$H$3),Matrica!$J$4,IF(AND(AA103=Matrica!$A$5,AB103=Matrica!$B$3),Matrica!$D$5,IF(AND(AA103=Matrica!$A$5,AB103=Matrica!$E$3),Matrica!$G$5,IF(AND(AA103=Matrica!$A$5,AB103=Matrica!$H$3),Matrica!$J$5,IF(AND(AA103=Matrica!$A$6,AB103=Matrica!$B$3),Matrica!$D$6,IF(AND(AA103=Matrica!$A$6,AB103=Matrica!$E$3),Matrica!$G$6,IF(AND(AA103=Matrica!$A$6,AB103=Matrica!$H$3),Matrica!$J$6,IF(AND(AA103=Matrica!$A$7,AB103=Matrica!$B$3),Matrica!$D$7,IF(AND(AA103=Matrica!$A$7,AB103=Matrica!$E$3),Matrica!$G$7,IF(AND(AA103=Matrica!$A$7,AB103=Matrica!$H$3),Matrica!$J$7,IF(AND(AA103=Matrica!$A$8,AB103=Matrica!$B$3),Matrica!$D$8,IF(AND(AA103=Matrica!$A$8,AB103=Matrica!$E$3),Matrica!$G$8,IF(AND(AA103=Matrica!$A$8,AB103=Matrica!$H$3),Matrica!$J$8,IF(AND(AA103=Matrica!$A$9,AB103=Matrica!$B$3),Matrica!$D$9,IF(AND(AA103=Matrica!$A$9,AB103=Matrica!$E$3),Matrica!$G$9,IF(AND(AA103=Matrica!$A$9,AB103=Matrica!$H$3),Matrica!$J$9,IF(AND(AA103=Matrica!$A$10,AB103=Matrica!$B$3),Matrica!$D$10,IF(AND(AA103=Matrica!$A$10,AB103=Matrica!$E$3),Matrica!$G$10,IF(AND(AA103=Matrica!$A$10,AB103=Matrica!$H$3),Matrica!$J$10,IF(AND(AA103=Matrica!$A$11,AB103=Matrica!$B$3),Matrica!$D$11,IF(AND(AA103=Matrica!$A$11,AB103=Matrica!$E$3),Matrica!$G$11,IF(AND(AA103=Matrica!$A$11,AB103=Matrica!$H$3),Matrica!$J$11,IF(AND(AA103=Matrica!$A$12,AB103=Matrica!$B$3),Matrica!$D$12,IF(AND(AA103=Matrica!$A$12,AB103=Matrica!$E$3),Matrica!$G$12,IF(AND(AA103=Matrica!$A$12,AB103=Matrica!$H$3),Matrica!$J$12,IF(AND(AA103=Matrica!$A$13,AB103=Matrica!$B$3),Matrica!$D$13,IF(AND(AA103=Matrica!$A$13,AB103=Matrica!$E$3),Matrica!$G$13,IF(AND(AA103=Matrica!$A$13,AB103=Matrica!$H$3),Matrica!$J$13,IF(AND(AA103=Matrica!$A$14,AB103=Matrica!$B$3),Matrica!$D$14,IF(AND(AA103=Matrica!$A$14,AB103=Matrica!$E$3),Matrica!$G$14,IF(AND(AA103=Matrica!$A$14,AB103=Matrica!$H$3),Matrica!$J$14,IF(AND(AA103=Matrica!$A$15,AB103=Matrica!$B$3),Matrica!$D$15,IF(AND(AA103=Matrica!$A$15,AB103=Matrica!$E$3),Matrica!$G$15,IF(AND(AA103=Matrica!$A$15,AB103=Matrica!$H$3),Matrica!$J$15,IF(AND(AA103=Matrica!$A$16,AB103=Matrica!$B$3),Matrica!$D$16,IF(AND(AA103=Matrica!$A$16,AB103=Matrica!$E$3),Matrica!$G$16,IF(AND(AA103=Matrica!$A$16,AB103=Matrica!$H$3),Matrica!$J$16,"")))))))))))))))))))))))))))))))))))))))</f>
        <v>4.41</v>
      </c>
      <c r="AA103" s="45" t="s">
        <v>8</v>
      </c>
      <c r="AB103" s="45">
        <v>2</v>
      </c>
      <c r="AC103" s="50">
        <v>4.1500000000000004</v>
      </c>
      <c r="AD103" s="37" t="str">
        <f t="shared" si="29"/>
        <v>RAST</v>
      </c>
      <c r="AE103" s="37">
        <f t="shared" si="27"/>
        <v>9.4986807387862893</v>
      </c>
      <c r="AF103" s="37">
        <f t="shared" si="28"/>
        <v>9.4986807387862887E-2</v>
      </c>
      <c r="AG103" s="47">
        <v>177.08</v>
      </c>
    </row>
    <row r="104" spans="3:34" ht="30" x14ac:dyDescent="0.25">
      <c r="C104" s="52" t="s">
        <v>243</v>
      </c>
      <c r="D104" s="43" t="s">
        <v>50</v>
      </c>
      <c r="E104" s="39" t="s">
        <v>11</v>
      </c>
      <c r="F104" s="43" t="s">
        <v>137</v>
      </c>
      <c r="G104" s="38">
        <v>0.04</v>
      </c>
      <c r="H104" s="38">
        <v>0.05</v>
      </c>
      <c r="I104" s="38"/>
      <c r="J104" s="38">
        <v>14.88</v>
      </c>
      <c r="K104" s="38">
        <v>14.88</v>
      </c>
      <c r="L104" s="42">
        <f t="shared" si="26"/>
        <v>16.219200000000001</v>
      </c>
      <c r="M104" s="42">
        <f>K104+(G104*K104)+(H104*K104)</f>
        <v>16.219200000000001</v>
      </c>
      <c r="N104" s="41">
        <v>2871.8</v>
      </c>
      <c r="O104" s="41">
        <f t="shared" ref="O104:O135" si="30">L104*N104</f>
        <v>46578.298560000003</v>
      </c>
      <c r="P104" s="41">
        <f t="shared" ref="P104:P135" si="31">IF(M104=0,"",M104*N104)</f>
        <v>46578.298560000003</v>
      </c>
      <c r="Q104" s="41">
        <f t="shared" ref="Q104:Q135" si="32">O104/2817.35</f>
        <v>16.532663162191422</v>
      </c>
      <c r="R104" s="41">
        <f t="shared" ref="R104:R135" si="33">IFERROR(P104/2817.35,"")</f>
        <v>16.532663162191422</v>
      </c>
      <c r="S104" s="41">
        <v>3.26</v>
      </c>
      <c r="T104" s="38" t="s">
        <v>10</v>
      </c>
      <c r="U104" s="38" t="s">
        <v>291</v>
      </c>
      <c r="V104" s="41">
        <v>3.26</v>
      </c>
      <c r="W104" s="38" t="s">
        <v>10</v>
      </c>
      <c r="X104" s="38" t="s">
        <v>291</v>
      </c>
      <c r="Y104" s="38">
        <f>IF(AND(AA104=Matrica!$A$4,AB104=Matrica!$B$3),Matrica!$B$4,IF(AND(AA104=Matrica!$A$4,AB104=Matrica!$E$3),Matrica!$E$4,IF(AND(AA104=Matrica!$A$4,AB104=Matrica!$H$3),Matrica!$H$4,IF(AND(AA104=Matrica!$A$5,AB104=Matrica!$B$3),Matrica!$B$5,IF(AND(AA104=Matrica!$A$5,AB104=Matrica!$E$3),Matrica!$E$5,IF(AND(AA104=Matrica!$A$5,AB104=Matrica!$H$3),Matrica!$H$5,IF(AND(AA104=Matrica!$A$6,AB104=Matrica!$B$3),Matrica!$B$6,IF(AND(AA104=Matrica!$A$6,AB104=Matrica!$E$3),Matrica!$E$6,IF(AND(AA104=Matrica!$A$6,AB104=Matrica!$H$3),Matrica!$H$6,IF(AND(AA104=Matrica!$A$7,AB104=Matrica!$B$3),Matrica!$B$7,IF(AND(AA104=Matrica!$A$7,AB104=Matrica!$E$3),Matrica!$E$7,IF(AND(AA104=Matrica!$A$7,AB104=Matrica!$H$3),Matrica!$H$7,IF(AND(AA104=Matrica!$A$8,AB104=Matrica!$B$3),Matrica!$B$8,IF(AND(AA104=Matrica!$A$8,AB104=Matrica!$E$3),Matrica!$E$8,IF(AND(AA104=Matrica!$A$8,AB104=Matrica!$H$3),Matrica!$H$8,IF(AND(AA104=Matrica!$A$9,AB104=Matrica!$B$3),Matrica!$B$9,IF(AND(AA104=Matrica!$A$9,AB104=Matrica!$E$3),Matrica!$E$9,IF(AND(AA104=Matrica!$A$9,AB104=Matrica!$H$3),Matrica!$H$9,IF(AND(AA104=Matrica!$A$10,AB104=Matrica!$B$3),Matrica!$B$10,IF(AND(AA104=Matrica!$A$10,AB104=Matrica!$E$3),Matrica!$E$10,IF(AND(AA104=Matrica!$A$10,AB104=Matrica!$H$3),Matrica!$H$10,IF(AND(AA104=Matrica!$A$11,AB104=Matrica!$B$3),Matrica!$B$11,IF(AND(AA104=Matrica!$A$11,AB104=Matrica!$E$3),Matrica!$E$11,IF(AND(AA104=Matrica!$A$11,AB104=Matrica!$H$3),Matrica!$H$11,IF(AND(AA104=Matrica!$A$12,AB104=Matrica!$B$3),Matrica!$B$12,IF(AND(AA104=Matrica!$A$12,AB104=Matrica!$E$3),Matrica!$E$12,IF(AND(AA104=Matrica!$A$12,AB104=Matrica!$H$3),Matrica!$H$12,IF(AND(AA104=Matrica!$A$13,AB104=Matrica!$B$3),Matrica!$B$13,IF(AND(AA104=Matrica!$A$13,AB104=Matrica!$E$3),Matrica!$E$13,IF(AND(AA104=Matrica!$A$13,AB104=Matrica!$H$3),Matrica!$H$13,IF(AND(AA104=Matrica!$A$14,AB104=Matrica!$B$3),Matrica!$B$14,IF(AND(AA104=Matrica!$A$14,AB104=Matrica!$E$3),Matrica!$E$14,IF(AND(AA104=Matrica!$A$14,AB104=Matrica!$H$3),Matrica!$H$14,IF(AND(AA104=Matrica!$A$15,AB104=Matrica!$B$3),Matrica!$B$15,IF(AND(AA104=Matrica!$A$15,AB104=Matrica!$E$3),Matrica!$E$15,IF(AND(AA104=Matrica!$A$15,AB104=Matrica!$H$3),Matrica!$H$15,IF(AND(AA104=Matrica!$A$16,AB104=Matrica!$B$3),Matrica!$B$16,IF(AND(AA104=Matrica!$A$16,AB104=Matrica!$E$3),Matrica!$E$16,IF(AND(AA104=Matrica!$A$16,AB104=Matrica!$H$3),Matrica!$H$16,"")))))))))))))))))))))))))))))))))))))))</f>
        <v>3.34</v>
      </c>
      <c r="Z104" s="38">
        <f>IF(AND(AA104=Matrica!$A$4,AB104=Matrica!$B$3),Matrica!$D$4,IF(AND(AA104=Matrica!$A$4,AB104=Matrica!$E$3),Matrica!$G$4,IF(AND(AA104=Matrica!$A$4,AB104=Matrica!$H$3),Matrica!$J$4,IF(AND(AA104=Matrica!$A$5,AB104=Matrica!$B$3),Matrica!$D$5,IF(AND(AA104=Matrica!$A$5,AB104=Matrica!$E$3),Matrica!$G$5,IF(AND(AA104=Matrica!$A$5,AB104=Matrica!$H$3),Matrica!$J$5,IF(AND(AA104=Matrica!$A$6,AB104=Matrica!$B$3),Matrica!$D$6,IF(AND(AA104=Matrica!$A$6,AB104=Matrica!$E$3),Matrica!$G$6,IF(AND(AA104=Matrica!$A$6,AB104=Matrica!$H$3),Matrica!$J$6,IF(AND(AA104=Matrica!$A$7,AB104=Matrica!$B$3),Matrica!$D$7,IF(AND(AA104=Matrica!$A$7,AB104=Matrica!$E$3),Matrica!$G$7,IF(AND(AA104=Matrica!$A$7,AB104=Matrica!$H$3),Matrica!$J$7,IF(AND(AA104=Matrica!$A$8,AB104=Matrica!$B$3),Matrica!$D$8,IF(AND(AA104=Matrica!$A$8,AB104=Matrica!$E$3),Matrica!$G$8,IF(AND(AA104=Matrica!$A$8,AB104=Matrica!$H$3),Matrica!$J$8,IF(AND(AA104=Matrica!$A$9,AB104=Matrica!$B$3),Matrica!$D$9,IF(AND(AA104=Matrica!$A$9,AB104=Matrica!$E$3),Matrica!$G$9,IF(AND(AA104=Matrica!$A$9,AB104=Matrica!$H$3),Matrica!$J$9,IF(AND(AA104=Matrica!$A$10,AB104=Matrica!$B$3),Matrica!$D$10,IF(AND(AA104=Matrica!$A$10,AB104=Matrica!$E$3),Matrica!$G$10,IF(AND(AA104=Matrica!$A$10,AB104=Matrica!$H$3),Matrica!$J$10,IF(AND(AA104=Matrica!$A$11,AB104=Matrica!$B$3),Matrica!$D$11,IF(AND(AA104=Matrica!$A$11,AB104=Matrica!$E$3),Matrica!$G$11,IF(AND(AA104=Matrica!$A$11,AB104=Matrica!$H$3),Matrica!$J$11,IF(AND(AA104=Matrica!$A$12,AB104=Matrica!$B$3),Matrica!$D$12,IF(AND(AA104=Matrica!$A$12,AB104=Matrica!$E$3),Matrica!$G$12,IF(AND(AA104=Matrica!$A$12,AB104=Matrica!$H$3),Matrica!$J$12,IF(AND(AA104=Matrica!$A$13,AB104=Matrica!$B$3),Matrica!$D$13,IF(AND(AA104=Matrica!$A$13,AB104=Matrica!$E$3),Matrica!$G$13,IF(AND(AA104=Matrica!$A$13,AB104=Matrica!$H$3),Matrica!$J$13,IF(AND(AA104=Matrica!$A$14,AB104=Matrica!$B$3),Matrica!$D$14,IF(AND(AA104=Matrica!$A$14,AB104=Matrica!$E$3),Matrica!$G$14,IF(AND(AA104=Matrica!$A$14,AB104=Matrica!$H$3),Matrica!$J$14,IF(AND(AA104=Matrica!$A$15,AB104=Matrica!$B$3),Matrica!$D$15,IF(AND(AA104=Matrica!$A$15,AB104=Matrica!$E$3),Matrica!$G$15,IF(AND(AA104=Matrica!$A$15,AB104=Matrica!$H$3),Matrica!$J$15,IF(AND(AA104=Matrica!$A$16,AB104=Matrica!$B$3),Matrica!$D$16,IF(AND(AA104=Matrica!$A$16,AB104=Matrica!$E$3),Matrica!$G$16,IF(AND(AA104=Matrica!$A$16,AB104=Matrica!$H$3),Matrica!$J$16,"")))))))))))))))))))))))))))))))))))))))</f>
        <v>3.45</v>
      </c>
      <c r="AA104" s="45" t="s">
        <v>10</v>
      </c>
      <c r="AB104" s="45">
        <v>3</v>
      </c>
      <c r="AC104" s="50">
        <v>3.43</v>
      </c>
      <c r="AD104" s="37" t="str">
        <f t="shared" si="29"/>
        <v>RAST</v>
      </c>
      <c r="AE104" s="37">
        <f t="shared" si="27"/>
        <v>5.2147239263803797</v>
      </c>
      <c r="AF104" s="37">
        <f t="shared" si="28"/>
        <v>5.2147239263803796E-2</v>
      </c>
      <c r="AG104" s="47">
        <v>67.319999999999993</v>
      </c>
      <c r="AH104" s="53">
        <f>AC103/((P103-P104)/P104+1)</f>
        <v>3.5653579676674374</v>
      </c>
    </row>
    <row r="105" spans="3:34" ht="30" x14ac:dyDescent="0.25">
      <c r="C105" s="52" t="s">
        <v>244</v>
      </c>
      <c r="D105" s="43" t="s">
        <v>50</v>
      </c>
      <c r="E105" s="39" t="s">
        <v>12</v>
      </c>
      <c r="F105" s="43" t="s">
        <v>137</v>
      </c>
      <c r="G105" s="38">
        <v>0.04</v>
      </c>
      <c r="H105" s="38">
        <v>0.05</v>
      </c>
      <c r="I105" s="38"/>
      <c r="J105" s="38">
        <v>13.65</v>
      </c>
      <c r="K105" s="38">
        <v>13.65</v>
      </c>
      <c r="L105" s="42">
        <f t="shared" si="26"/>
        <v>14.878499999999999</v>
      </c>
      <c r="M105" s="42">
        <f>K105+(G105*K105)+(H105*K105)</f>
        <v>14.878499999999999</v>
      </c>
      <c r="N105" s="41">
        <v>2871.8</v>
      </c>
      <c r="O105" s="41">
        <f t="shared" si="30"/>
        <v>42728.076300000001</v>
      </c>
      <c r="P105" s="41">
        <f t="shared" si="31"/>
        <v>42728.076300000001</v>
      </c>
      <c r="Q105" s="41">
        <f t="shared" si="32"/>
        <v>15.166051892736082</v>
      </c>
      <c r="R105" s="41">
        <f t="shared" si="33"/>
        <v>15.166051892736082</v>
      </c>
      <c r="S105" s="41">
        <v>2.99</v>
      </c>
      <c r="T105" s="38" t="s">
        <v>10</v>
      </c>
      <c r="U105" s="38" t="s">
        <v>292</v>
      </c>
      <c r="V105" s="41">
        <v>2.99</v>
      </c>
      <c r="W105" s="38" t="s">
        <v>10</v>
      </c>
      <c r="X105" s="38" t="s">
        <v>292</v>
      </c>
      <c r="Y105" s="38">
        <f>IF(AND(AA105=Matrica!$A$4,AB105=Matrica!$B$3),Matrica!$B$4,IF(AND(AA105=Matrica!$A$4,AB105=Matrica!$E$3),Matrica!$E$4,IF(AND(AA105=Matrica!$A$4,AB105=Matrica!$H$3),Matrica!$H$4,IF(AND(AA105=Matrica!$A$5,AB105=Matrica!$B$3),Matrica!$B$5,IF(AND(AA105=Matrica!$A$5,AB105=Matrica!$E$3),Matrica!$E$5,IF(AND(AA105=Matrica!$A$5,AB105=Matrica!$H$3),Matrica!$H$5,IF(AND(AA105=Matrica!$A$6,AB105=Matrica!$B$3),Matrica!$B$6,IF(AND(AA105=Matrica!$A$6,AB105=Matrica!$E$3),Matrica!$E$6,IF(AND(AA105=Matrica!$A$6,AB105=Matrica!$H$3),Matrica!$H$6,IF(AND(AA105=Matrica!$A$7,AB105=Matrica!$B$3),Matrica!$B$7,IF(AND(AA105=Matrica!$A$7,AB105=Matrica!$E$3),Matrica!$E$7,IF(AND(AA105=Matrica!$A$7,AB105=Matrica!$H$3),Matrica!$H$7,IF(AND(AA105=Matrica!$A$8,AB105=Matrica!$B$3),Matrica!$B$8,IF(AND(AA105=Matrica!$A$8,AB105=Matrica!$E$3),Matrica!$E$8,IF(AND(AA105=Matrica!$A$8,AB105=Matrica!$H$3),Matrica!$H$8,IF(AND(AA105=Matrica!$A$9,AB105=Matrica!$B$3),Matrica!$B$9,IF(AND(AA105=Matrica!$A$9,AB105=Matrica!$E$3),Matrica!$E$9,IF(AND(AA105=Matrica!$A$9,AB105=Matrica!$H$3),Matrica!$H$9,IF(AND(AA105=Matrica!$A$10,AB105=Matrica!$B$3),Matrica!$B$10,IF(AND(AA105=Matrica!$A$10,AB105=Matrica!$E$3),Matrica!$E$10,IF(AND(AA105=Matrica!$A$10,AB105=Matrica!$H$3),Matrica!$H$10,IF(AND(AA105=Matrica!$A$11,AB105=Matrica!$B$3),Matrica!$B$11,IF(AND(AA105=Matrica!$A$11,AB105=Matrica!$E$3),Matrica!$E$11,IF(AND(AA105=Matrica!$A$11,AB105=Matrica!$H$3),Matrica!$H$11,IF(AND(AA105=Matrica!$A$12,AB105=Matrica!$B$3),Matrica!$B$12,IF(AND(AA105=Matrica!$A$12,AB105=Matrica!$E$3),Matrica!$E$12,IF(AND(AA105=Matrica!$A$12,AB105=Matrica!$H$3),Matrica!$H$12,IF(AND(AA105=Matrica!$A$13,AB105=Matrica!$B$3),Matrica!$B$13,IF(AND(AA105=Matrica!$A$13,AB105=Matrica!$E$3),Matrica!$E$13,IF(AND(AA105=Matrica!$A$13,AB105=Matrica!$H$3),Matrica!$H$13,IF(AND(AA105=Matrica!$A$14,AB105=Matrica!$B$3),Matrica!$B$14,IF(AND(AA105=Matrica!$A$14,AB105=Matrica!$E$3),Matrica!$E$14,IF(AND(AA105=Matrica!$A$14,AB105=Matrica!$H$3),Matrica!$H$14,IF(AND(AA105=Matrica!$A$15,AB105=Matrica!$B$3),Matrica!$B$15,IF(AND(AA105=Matrica!$A$15,AB105=Matrica!$E$3),Matrica!$E$15,IF(AND(AA105=Matrica!$A$15,AB105=Matrica!$H$3),Matrica!$H$15,IF(AND(AA105=Matrica!$A$16,AB105=Matrica!$B$3),Matrica!$B$16,IF(AND(AA105=Matrica!$A$16,AB105=Matrica!$E$3),Matrica!$E$16,IF(AND(AA105=Matrica!$A$16,AB105=Matrica!$H$3),Matrica!$H$16,"")))))))))))))))))))))))))))))))))))))))</f>
        <v>2.76</v>
      </c>
      <c r="Z105" s="38">
        <f>IF(AND(AA105=Matrica!$A$4,AB105=Matrica!$B$3),Matrica!$D$4,IF(AND(AA105=Matrica!$A$4,AB105=Matrica!$E$3),Matrica!$G$4,IF(AND(AA105=Matrica!$A$4,AB105=Matrica!$H$3),Matrica!$J$4,IF(AND(AA105=Matrica!$A$5,AB105=Matrica!$B$3),Matrica!$D$5,IF(AND(AA105=Matrica!$A$5,AB105=Matrica!$E$3),Matrica!$G$5,IF(AND(AA105=Matrica!$A$5,AB105=Matrica!$H$3),Matrica!$J$5,IF(AND(AA105=Matrica!$A$6,AB105=Matrica!$B$3),Matrica!$D$6,IF(AND(AA105=Matrica!$A$6,AB105=Matrica!$E$3),Matrica!$G$6,IF(AND(AA105=Matrica!$A$6,AB105=Matrica!$H$3),Matrica!$J$6,IF(AND(AA105=Matrica!$A$7,AB105=Matrica!$B$3),Matrica!$D$7,IF(AND(AA105=Matrica!$A$7,AB105=Matrica!$E$3),Matrica!$G$7,IF(AND(AA105=Matrica!$A$7,AB105=Matrica!$H$3),Matrica!$J$7,IF(AND(AA105=Matrica!$A$8,AB105=Matrica!$B$3),Matrica!$D$8,IF(AND(AA105=Matrica!$A$8,AB105=Matrica!$E$3),Matrica!$G$8,IF(AND(AA105=Matrica!$A$8,AB105=Matrica!$H$3),Matrica!$J$8,IF(AND(AA105=Matrica!$A$9,AB105=Matrica!$B$3),Matrica!$D$9,IF(AND(AA105=Matrica!$A$9,AB105=Matrica!$E$3),Matrica!$G$9,IF(AND(AA105=Matrica!$A$9,AB105=Matrica!$H$3),Matrica!$J$9,IF(AND(AA105=Matrica!$A$10,AB105=Matrica!$B$3),Matrica!$D$10,IF(AND(AA105=Matrica!$A$10,AB105=Matrica!$E$3),Matrica!$G$10,IF(AND(AA105=Matrica!$A$10,AB105=Matrica!$H$3),Matrica!$J$10,IF(AND(AA105=Matrica!$A$11,AB105=Matrica!$B$3),Matrica!$D$11,IF(AND(AA105=Matrica!$A$11,AB105=Matrica!$E$3),Matrica!$G$11,IF(AND(AA105=Matrica!$A$11,AB105=Matrica!$H$3),Matrica!$J$11,IF(AND(AA105=Matrica!$A$12,AB105=Matrica!$B$3),Matrica!$D$12,IF(AND(AA105=Matrica!$A$12,AB105=Matrica!$E$3),Matrica!$G$12,IF(AND(AA105=Matrica!$A$12,AB105=Matrica!$H$3),Matrica!$J$12,IF(AND(AA105=Matrica!$A$13,AB105=Matrica!$B$3),Matrica!$D$13,IF(AND(AA105=Matrica!$A$13,AB105=Matrica!$E$3),Matrica!$G$13,IF(AND(AA105=Matrica!$A$13,AB105=Matrica!$H$3),Matrica!$J$13,IF(AND(AA105=Matrica!$A$14,AB105=Matrica!$B$3),Matrica!$D$14,IF(AND(AA105=Matrica!$A$14,AB105=Matrica!$E$3),Matrica!$G$14,IF(AND(AA105=Matrica!$A$14,AB105=Matrica!$H$3),Matrica!$J$14,IF(AND(AA105=Matrica!$A$15,AB105=Matrica!$B$3),Matrica!$D$15,IF(AND(AA105=Matrica!$A$15,AB105=Matrica!$E$3),Matrica!$G$15,IF(AND(AA105=Matrica!$A$15,AB105=Matrica!$H$3),Matrica!$J$15,IF(AND(AA105=Matrica!$A$16,AB105=Matrica!$B$3),Matrica!$D$16,IF(AND(AA105=Matrica!$A$16,AB105=Matrica!$E$3),Matrica!$G$16,IF(AND(AA105=Matrica!$A$16,AB105=Matrica!$H$3),Matrica!$J$16,"")))))))))))))))))))))))))))))))))))))))</f>
        <v>2.84</v>
      </c>
      <c r="AA105" s="45" t="s">
        <v>11</v>
      </c>
      <c r="AB105" s="45">
        <v>3</v>
      </c>
      <c r="AC105" s="50">
        <v>2.8</v>
      </c>
      <c r="AD105" s="37" t="str">
        <f t="shared" si="29"/>
        <v>PAD</v>
      </c>
      <c r="AE105" s="37">
        <f t="shared" si="27"/>
        <v>-6.3545150501672367</v>
      </c>
      <c r="AF105" s="37">
        <f t="shared" si="28"/>
        <v>-6.3545150501672365E-2</v>
      </c>
      <c r="AG105" s="47">
        <v>0</v>
      </c>
      <c r="AH105" s="53">
        <f>AC104/((P104-P105)/P105+1)</f>
        <v>3.146471774193548</v>
      </c>
    </row>
    <row r="106" spans="3:34" ht="30" customHeight="1" x14ac:dyDescent="0.25">
      <c r="C106" s="52" t="s">
        <v>245</v>
      </c>
      <c r="D106" s="43" t="s">
        <v>50</v>
      </c>
      <c r="E106" s="39" t="s">
        <v>13</v>
      </c>
      <c r="F106" s="43" t="s">
        <v>137</v>
      </c>
      <c r="G106" s="38">
        <v>0.04</v>
      </c>
      <c r="H106" s="38">
        <v>0.05</v>
      </c>
      <c r="I106" s="38"/>
      <c r="J106" s="38">
        <v>13.42</v>
      </c>
      <c r="K106" s="38">
        <v>13.42</v>
      </c>
      <c r="L106" s="42">
        <f t="shared" si="26"/>
        <v>14.627799999999999</v>
      </c>
      <c r="M106" s="42">
        <f>K106+(G106*K106)+(H106*K106)</f>
        <v>14.627799999999999</v>
      </c>
      <c r="N106" s="41">
        <v>2871.8</v>
      </c>
      <c r="O106" s="41">
        <f t="shared" si="30"/>
        <v>42008.116040000001</v>
      </c>
      <c r="P106" s="41">
        <f t="shared" si="31"/>
        <v>42008.116040000001</v>
      </c>
      <c r="Q106" s="41">
        <f t="shared" si="32"/>
        <v>14.910506696008662</v>
      </c>
      <c r="R106" s="41">
        <f t="shared" si="33"/>
        <v>14.910506696008662</v>
      </c>
      <c r="S106" s="41">
        <v>2.94</v>
      </c>
      <c r="T106" s="38" t="s">
        <v>10</v>
      </c>
      <c r="U106" s="38" t="s">
        <v>292</v>
      </c>
      <c r="V106" s="41">
        <v>2.94</v>
      </c>
      <c r="W106" s="38" t="s">
        <v>10</v>
      </c>
      <c r="X106" s="38" t="s">
        <v>292</v>
      </c>
      <c r="Y106" s="38">
        <f>IF(AND(AA106=Matrica!$A$4,AB106=Matrica!$B$3),Matrica!$B$4,IF(AND(AA106=Matrica!$A$4,AB106=Matrica!$E$3),Matrica!$E$4,IF(AND(AA106=Matrica!$A$4,AB106=Matrica!$H$3),Matrica!$H$4,IF(AND(AA106=Matrica!$A$5,AB106=Matrica!$B$3),Matrica!$B$5,IF(AND(AA106=Matrica!$A$5,AB106=Matrica!$E$3),Matrica!$E$5,IF(AND(AA106=Matrica!$A$5,AB106=Matrica!$H$3),Matrica!$H$5,IF(AND(AA106=Matrica!$A$6,AB106=Matrica!$B$3),Matrica!$B$6,IF(AND(AA106=Matrica!$A$6,AB106=Matrica!$E$3),Matrica!$E$6,IF(AND(AA106=Matrica!$A$6,AB106=Matrica!$H$3),Matrica!$H$6,IF(AND(AA106=Matrica!$A$7,AB106=Matrica!$B$3),Matrica!$B$7,IF(AND(AA106=Matrica!$A$7,AB106=Matrica!$E$3),Matrica!$E$7,IF(AND(AA106=Matrica!$A$7,AB106=Matrica!$H$3),Matrica!$H$7,IF(AND(AA106=Matrica!$A$8,AB106=Matrica!$B$3),Matrica!$B$8,IF(AND(AA106=Matrica!$A$8,AB106=Matrica!$E$3),Matrica!$E$8,IF(AND(AA106=Matrica!$A$8,AB106=Matrica!$H$3),Matrica!$H$8,IF(AND(AA106=Matrica!$A$9,AB106=Matrica!$B$3),Matrica!$B$9,IF(AND(AA106=Matrica!$A$9,AB106=Matrica!$E$3),Matrica!$E$9,IF(AND(AA106=Matrica!$A$9,AB106=Matrica!$H$3),Matrica!$H$9,IF(AND(AA106=Matrica!$A$10,AB106=Matrica!$B$3),Matrica!$B$10,IF(AND(AA106=Matrica!$A$10,AB106=Matrica!$E$3),Matrica!$E$10,IF(AND(AA106=Matrica!$A$10,AB106=Matrica!$H$3),Matrica!$H$10,IF(AND(AA106=Matrica!$A$11,AB106=Matrica!$B$3),Matrica!$B$11,IF(AND(AA106=Matrica!$A$11,AB106=Matrica!$E$3),Matrica!$E$11,IF(AND(AA106=Matrica!$A$11,AB106=Matrica!$H$3),Matrica!$H$11,IF(AND(AA106=Matrica!$A$12,AB106=Matrica!$B$3),Matrica!$B$12,IF(AND(AA106=Matrica!$A$12,AB106=Matrica!$E$3),Matrica!$E$12,IF(AND(AA106=Matrica!$A$12,AB106=Matrica!$H$3),Matrica!$H$12,IF(AND(AA106=Matrica!$A$13,AB106=Matrica!$B$3),Matrica!$B$13,IF(AND(AA106=Matrica!$A$13,AB106=Matrica!$E$3),Matrica!$E$13,IF(AND(AA106=Matrica!$A$13,AB106=Matrica!$H$3),Matrica!$H$13,IF(AND(AA106=Matrica!$A$14,AB106=Matrica!$B$3),Matrica!$B$14,IF(AND(AA106=Matrica!$A$14,AB106=Matrica!$E$3),Matrica!$E$14,IF(AND(AA106=Matrica!$A$14,AB106=Matrica!$H$3),Matrica!$H$14,IF(AND(AA106=Matrica!$A$15,AB106=Matrica!$B$3),Matrica!$B$15,IF(AND(AA106=Matrica!$A$15,AB106=Matrica!$E$3),Matrica!$E$15,IF(AND(AA106=Matrica!$A$15,AB106=Matrica!$H$3),Matrica!$H$15,IF(AND(AA106=Matrica!$A$16,AB106=Matrica!$B$3),Matrica!$B$16,IF(AND(AA106=Matrica!$A$16,AB106=Matrica!$E$3),Matrica!$E$16,IF(AND(AA106=Matrica!$A$16,AB106=Matrica!$H$3),Matrica!$H$16,"")))))))))))))))))))))))))))))))))))))))</f>
        <v>2.76</v>
      </c>
      <c r="Z106" s="38">
        <f>IF(AND(AA106=Matrica!$A$4,AB106=Matrica!$B$3),Matrica!$D$4,IF(AND(AA106=Matrica!$A$4,AB106=Matrica!$E$3),Matrica!$G$4,IF(AND(AA106=Matrica!$A$4,AB106=Matrica!$H$3),Matrica!$J$4,IF(AND(AA106=Matrica!$A$5,AB106=Matrica!$B$3),Matrica!$D$5,IF(AND(AA106=Matrica!$A$5,AB106=Matrica!$E$3),Matrica!$G$5,IF(AND(AA106=Matrica!$A$5,AB106=Matrica!$H$3),Matrica!$J$5,IF(AND(AA106=Matrica!$A$6,AB106=Matrica!$B$3),Matrica!$D$6,IF(AND(AA106=Matrica!$A$6,AB106=Matrica!$E$3),Matrica!$G$6,IF(AND(AA106=Matrica!$A$6,AB106=Matrica!$H$3),Matrica!$J$6,IF(AND(AA106=Matrica!$A$7,AB106=Matrica!$B$3),Matrica!$D$7,IF(AND(AA106=Matrica!$A$7,AB106=Matrica!$E$3),Matrica!$G$7,IF(AND(AA106=Matrica!$A$7,AB106=Matrica!$H$3),Matrica!$J$7,IF(AND(AA106=Matrica!$A$8,AB106=Matrica!$B$3),Matrica!$D$8,IF(AND(AA106=Matrica!$A$8,AB106=Matrica!$E$3),Matrica!$G$8,IF(AND(AA106=Matrica!$A$8,AB106=Matrica!$H$3),Matrica!$J$8,IF(AND(AA106=Matrica!$A$9,AB106=Matrica!$B$3),Matrica!$D$9,IF(AND(AA106=Matrica!$A$9,AB106=Matrica!$E$3),Matrica!$G$9,IF(AND(AA106=Matrica!$A$9,AB106=Matrica!$H$3),Matrica!$J$9,IF(AND(AA106=Matrica!$A$10,AB106=Matrica!$B$3),Matrica!$D$10,IF(AND(AA106=Matrica!$A$10,AB106=Matrica!$E$3),Matrica!$G$10,IF(AND(AA106=Matrica!$A$10,AB106=Matrica!$H$3),Matrica!$J$10,IF(AND(AA106=Matrica!$A$11,AB106=Matrica!$B$3),Matrica!$D$11,IF(AND(AA106=Matrica!$A$11,AB106=Matrica!$E$3),Matrica!$G$11,IF(AND(AA106=Matrica!$A$11,AB106=Matrica!$H$3),Matrica!$J$11,IF(AND(AA106=Matrica!$A$12,AB106=Matrica!$B$3),Matrica!$D$12,IF(AND(AA106=Matrica!$A$12,AB106=Matrica!$E$3),Matrica!$G$12,IF(AND(AA106=Matrica!$A$12,AB106=Matrica!$H$3),Matrica!$J$12,IF(AND(AA106=Matrica!$A$13,AB106=Matrica!$B$3),Matrica!$D$13,IF(AND(AA106=Matrica!$A$13,AB106=Matrica!$E$3),Matrica!$G$13,IF(AND(AA106=Matrica!$A$13,AB106=Matrica!$H$3),Matrica!$J$13,IF(AND(AA106=Matrica!$A$14,AB106=Matrica!$B$3),Matrica!$D$14,IF(AND(AA106=Matrica!$A$14,AB106=Matrica!$E$3),Matrica!$G$14,IF(AND(AA106=Matrica!$A$14,AB106=Matrica!$H$3),Matrica!$J$14,IF(AND(AA106=Matrica!$A$15,AB106=Matrica!$B$3),Matrica!$D$15,IF(AND(AA106=Matrica!$A$15,AB106=Matrica!$E$3),Matrica!$G$15,IF(AND(AA106=Matrica!$A$15,AB106=Matrica!$H$3),Matrica!$J$15,IF(AND(AA106=Matrica!$A$16,AB106=Matrica!$B$3),Matrica!$D$16,IF(AND(AA106=Matrica!$A$16,AB106=Matrica!$E$3),Matrica!$G$16,IF(AND(AA106=Matrica!$A$16,AB106=Matrica!$H$3),Matrica!$J$16,"")))))))))))))))))))))))))))))))))))))))</f>
        <v>2.84</v>
      </c>
      <c r="AA106" s="45" t="s">
        <v>11</v>
      </c>
      <c r="AB106" s="45">
        <v>3</v>
      </c>
      <c r="AC106" s="50">
        <v>2.8</v>
      </c>
      <c r="AD106" s="37" t="str">
        <f t="shared" si="29"/>
        <v>PAD</v>
      </c>
      <c r="AE106" s="37">
        <f t="shared" si="27"/>
        <v>-4.7619047619047663</v>
      </c>
      <c r="AF106" s="37">
        <f t="shared" si="28"/>
        <v>-4.7619047619047665E-2</v>
      </c>
      <c r="AG106" s="47">
        <v>1</v>
      </c>
      <c r="AH106" s="53">
        <f>AC105/((P105-P106)/P106+1)</f>
        <v>2.752820512820513</v>
      </c>
    </row>
    <row r="107" spans="3:34" ht="30" customHeight="1" x14ac:dyDescent="0.25">
      <c r="C107" s="51" t="s">
        <v>246</v>
      </c>
      <c r="D107" s="43" t="s">
        <v>53</v>
      </c>
      <c r="E107" s="39" t="s">
        <v>10</v>
      </c>
      <c r="F107" s="43" t="s">
        <v>137</v>
      </c>
      <c r="G107" s="38">
        <v>0.04</v>
      </c>
      <c r="H107" s="38">
        <v>0.05</v>
      </c>
      <c r="I107" s="38">
        <v>0.1</v>
      </c>
      <c r="J107" s="38">
        <v>17.32</v>
      </c>
      <c r="K107" s="38">
        <v>17.32</v>
      </c>
      <c r="L107" s="42">
        <f t="shared" si="26"/>
        <v>18.878799999999998</v>
      </c>
      <c r="M107" s="42">
        <f t="shared" ref="M107:M143" si="34">K107+(G107*K107)+(H107*K107)+(I107*K107)</f>
        <v>20.610799999999998</v>
      </c>
      <c r="N107" s="41">
        <v>2871.8</v>
      </c>
      <c r="O107" s="41">
        <f t="shared" si="30"/>
        <v>54216.137839999996</v>
      </c>
      <c r="P107" s="41">
        <f t="shared" si="31"/>
        <v>59190.095439999997</v>
      </c>
      <c r="Q107" s="41">
        <f t="shared" si="32"/>
        <v>19.243664379647541</v>
      </c>
      <c r="R107" s="41">
        <f t="shared" si="33"/>
        <v>21.00913817594548</v>
      </c>
      <c r="S107" s="41">
        <v>3.79</v>
      </c>
      <c r="T107" s="38" t="s">
        <v>9</v>
      </c>
      <c r="U107" s="38" t="s">
        <v>291</v>
      </c>
      <c r="V107" s="41">
        <v>4.1399999999999997</v>
      </c>
      <c r="W107" s="38" t="s">
        <v>8</v>
      </c>
      <c r="X107" s="38" t="s">
        <v>291</v>
      </c>
      <c r="Y107" s="38">
        <f>IF(AND(AA107=Matrica!$A$4,AB107=Matrica!$B$3),Matrica!$B$4,IF(AND(AA107=Matrica!$A$4,AB107=Matrica!$E$3),Matrica!$E$4,IF(AND(AA107=Matrica!$A$4,AB107=Matrica!$H$3),Matrica!$H$4,IF(AND(AA107=Matrica!$A$5,AB107=Matrica!$B$3),Matrica!$B$5,IF(AND(AA107=Matrica!$A$5,AB107=Matrica!$E$3),Matrica!$E$5,IF(AND(AA107=Matrica!$A$5,AB107=Matrica!$H$3),Matrica!$H$5,IF(AND(AA107=Matrica!$A$6,AB107=Matrica!$B$3),Matrica!$B$6,IF(AND(AA107=Matrica!$A$6,AB107=Matrica!$E$3),Matrica!$E$6,IF(AND(AA107=Matrica!$A$6,AB107=Matrica!$H$3),Matrica!$H$6,IF(AND(AA107=Matrica!$A$7,AB107=Matrica!$B$3),Matrica!$B$7,IF(AND(AA107=Matrica!$A$7,AB107=Matrica!$E$3),Matrica!$E$7,IF(AND(AA107=Matrica!$A$7,AB107=Matrica!$H$3),Matrica!$H$7,IF(AND(AA107=Matrica!$A$8,AB107=Matrica!$B$3),Matrica!$B$8,IF(AND(AA107=Matrica!$A$8,AB107=Matrica!$E$3),Matrica!$E$8,IF(AND(AA107=Matrica!$A$8,AB107=Matrica!$H$3),Matrica!$H$8,IF(AND(AA107=Matrica!$A$9,AB107=Matrica!$B$3),Matrica!$B$9,IF(AND(AA107=Matrica!$A$9,AB107=Matrica!$E$3),Matrica!$E$9,IF(AND(AA107=Matrica!$A$9,AB107=Matrica!$H$3),Matrica!$H$9,IF(AND(AA107=Matrica!$A$10,AB107=Matrica!$B$3),Matrica!$B$10,IF(AND(AA107=Matrica!$A$10,AB107=Matrica!$E$3),Matrica!$E$10,IF(AND(AA107=Matrica!$A$10,AB107=Matrica!$H$3),Matrica!$H$10,IF(AND(AA107=Matrica!$A$11,AB107=Matrica!$B$3),Matrica!$B$11,IF(AND(AA107=Matrica!$A$11,AB107=Matrica!$E$3),Matrica!$E$11,IF(AND(AA107=Matrica!$A$11,AB107=Matrica!$H$3),Matrica!$H$11,IF(AND(AA107=Matrica!$A$12,AB107=Matrica!$B$3),Matrica!$B$12,IF(AND(AA107=Matrica!$A$12,AB107=Matrica!$E$3),Matrica!$E$12,IF(AND(AA107=Matrica!$A$12,AB107=Matrica!$H$3),Matrica!$H$12,IF(AND(AA107=Matrica!$A$13,AB107=Matrica!$B$3),Matrica!$B$13,IF(AND(AA107=Matrica!$A$13,AB107=Matrica!$E$3),Matrica!$E$13,IF(AND(AA107=Matrica!$A$13,AB107=Matrica!$H$3),Matrica!$H$13,IF(AND(AA107=Matrica!$A$14,AB107=Matrica!$B$3),Matrica!$B$14,IF(AND(AA107=Matrica!$A$14,AB107=Matrica!$E$3),Matrica!$E$14,IF(AND(AA107=Matrica!$A$14,AB107=Matrica!$H$3),Matrica!$H$14,IF(AND(AA107=Matrica!$A$15,AB107=Matrica!$B$3),Matrica!$B$15,IF(AND(AA107=Matrica!$A$15,AB107=Matrica!$E$3),Matrica!$E$15,IF(AND(AA107=Matrica!$A$15,AB107=Matrica!$H$3),Matrica!$H$15,IF(AND(AA107=Matrica!$A$16,AB107=Matrica!$B$3),Matrica!$B$16,IF(AND(AA107=Matrica!$A$16,AB107=Matrica!$E$3),Matrica!$E$16,IF(AND(AA107=Matrica!$A$16,AB107=Matrica!$H$3),Matrica!$H$16,"")))))))))))))))))))))))))))))))))))))))</f>
        <v>4.13</v>
      </c>
      <c r="Z107" s="38">
        <f>IF(AND(AA107=Matrica!$A$4,AB107=Matrica!$B$3),Matrica!$D$4,IF(AND(AA107=Matrica!$A$4,AB107=Matrica!$E$3),Matrica!$G$4,IF(AND(AA107=Matrica!$A$4,AB107=Matrica!$H$3),Matrica!$J$4,IF(AND(AA107=Matrica!$A$5,AB107=Matrica!$B$3),Matrica!$D$5,IF(AND(AA107=Matrica!$A$5,AB107=Matrica!$E$3),Matrica!$G$5,IF(AND(AA107=Matrica!$A$5,AB107=Matrica!$H$3),Matrica!$J$5,IF(AND(AA107=Matrica!$A$6,AB107=Matrica!$B$3),Matrica!$D$6,IF(AND(AA107=Matrica!$A$6,AB107=Matrica!$E$3),Matrica!$G$6,IF(AND(AA107=Matrica!$A$6,AB107=Matrica!$H$3),Matrica!$J$6,IF(AND(AA107=Matrica!$A$7,AB107=Matrica!$B$3),Matrica!$D$7,IF(AND(AA107=Matrica!$A$7,AB107=Matrica!$E$3),Matrica!$G$7,IF(AND(AA107=Matrica!$A$7,AB107=Matrica!$H$3),Matrica!$J$7,IF(AND(AA107=Matrica!$A$8,AB107=Matrica!$B$3),Matrica!$D$8,IF(AND(AA107=Matrica!$A$8,AB107=Matrica!$E$3),Matrica!$G$8,IF(AND(AA107=Matrica!$A$8,AB107=Matrica!$H$3),Matrica!$J$8,IF(AND(AA107=Matrica!$A$9,AB107=Matrica!$B$3),Matrica!$D$9,IF(AND(AA107=Matrica!$A$9,AB107=Matrica!$E$3),Matrica!$G$9,IF(AND(AA107=Matrica!$A$9,AB107=Matrica!$H$3),Matrica!$J$9,IF(AND(AA107=Matrica!$A$10,AB107=Matrica!$B$3),Matrica!$D$10,IF(AND(AA107=Matrica!$A$10,AB107=Matrica!$E$3),Matrica!$G$10,IF(AND(AA107=Matrica!$A$10,AB107=Matrica!$H$3),Matrica!$J$10,IF(AND(AA107=Matrica!$A$11,AB107=Matrica!$B$3),Matrica!$D$11,IF(AND(AA107=Matrica!$A$11,AB107=Matrica!$E$3),Matrica!$G$11,IF(AND(AA107=Matrica!$A$11,AB107=Matrica!$H$3),Matrica!$J$11,IF(AND(AA107=Matrica!$A$12,AB107=Matrica!$B$3),Matrica!$D$12,IF(AND(AA107=Matrica!$A$12,AB107=Matrica!$E$3),Matrica!$G$12,IF(AND(AA107=Matrica!$A$12,AB107=Matrica!$H$3),Matrica!$J$12,IF(AND(AA107=Matrica!$A$13,AB107=Matrica!$B$3),Matrica!$D$13,IF(AND(AA107=Matrica!$A$13,AB107=Matrica!$E$3),Matrica!$G$13,IF(AND(AA107=Matrica!$A$13,AB107=Matrica!$H$3),Matrica!$J$13,IF(AND(AA107=Matrica!$A$14,AB107=Matrica!$B$3),Matrica!$D$14,IF(AND(AA107=Matrica!$A$14,AB107=Matrica!$E$3),Matrica!$G$14,IF(AND(AA107=Matrica!$A$14,AB107=Matrica!$H$3),Matrica!$J$14,IF(AND(AA107=Matrica!$A$15,AB107=Matrica!$B$3),Matrica!$D$15,IF(AND(AA107=Matrica!$A$15,AB107=Matrica!$E$3),Matrica!$G$15,IF(AND(AA107=Matrica!$A$15,AB107=Matrica!$H$3),Matrica!$J$15,IF(AND(AA107=Matrica!$A$16,AB107=Matrica!$B$3),Matrica!$D$16,IF(AND(AA107=Matrica!$A$16,AB107=Matrica!$E$3),Matrica!$G$16,IF(AND(AA107=Matrica!$A$16,AB107=Matrica!$H$3),Matrica!$J$16,"")))))))))))))))))))))))))))))))))))))))</f>
        <v>4.41</v>
      </c>
      <c r="AA107" s="45" t="s">
        <v>8</v>
      </c>
      <c r="AB107" s="45">
        <v>2</v>
      </c>
      <c r="AC107" s="50">
        <v>4.2300000000000004</v>
      </c>
      <c r="AD107" s="37" t="str">
        <f t="shared" si="29"/>
        <v>ISTI</v>
      </c>
      <c r="AE107" s="37">
        <f t="shared" si="27"/>
        <v>11.609498680738795</v>
      </c>
      <c r="AF107" s="37">
        <f t="shared" si="28"/>
        <v>2.1739130434782792E-2</v>
      </c>
      <c r="AG107" s="47">
        <v>2</v>
      </c>
    </row>
    <row r="108" spans="3:34" ht="30" customHeight="1" x14ac:dyDescent="0.25">
      <c r="C108" s="51" t="s">
        <v>247</v>
      </c>
      <c r="D108" s="43" t="s">
        <v>53</v>
      </c>
      <c r="E108" s="39" t="s">
        <v>11</v>
      </c>
      <c r="F108" s="43" t="s">
        <v>137</v>
      </c>
      <c r="G108" s="38">
        <v>0.04</v>
      </c>
      <c r="H108" s="38">
        <v>0.05</v>
      </c>
      <c r="I108" s="38">
        <v>0.1</v>
      </c>
      <c r="J108" s="38">
        <v>14.88</v>
      </c>
      <c r="K108" s="38">
        <v>14.88</v>
      </c>
      <c r="L108" s="42">
        <f t="shared" si="26"/>
        <v>16.219200000000001</v>
      </c>
      <c r="M108" s="42">
        <f t="shared" si="34"/>
        <v>17.7072</v>
      </c>
      <c r="N108" s="41">
        <v>2871.8</v>
      </c>
      <c r="O108" s="41">
        <f t="shared" si="30"/>
        <v>46578.298560000003</v>
      </c>
      <c r="P108" s="41">
        <f t="shared" si="31"/>
        <v>50851.536960000005</v>
      </c>
      <c r="Q108" s="41">
        <f t="shared" si="32"/>
        <v>16.532663162191422</v>
      </c>
      <c r="R108" s="41">
        <f t="shared" si="33"/>
        <v>18.049421250465866</v>
      </c>
      <c r="S108" s="41">
        <v>3.26</v>
      </c>
      <c r="T108" s="38" t="s">
        <v>10</v>
      </c>
      <c r="U108" s="38" t="s">
        <v>291</v>
      </c>
      <c r="V108" s="41">
        <v>3.56</v>
      </c>
      <c r="W108" s="38" t="s">
        <v>9</v>
      </c>
      <c r="X108" s="38" t="s">
        <v>292</v>
      </c>
      <c r="Y108" s="38">
        <f>IF(AND(AA108=Matrica!$A$4,AB108=Matrica!$B$3),Matrica!$B$4,IF(AND(AA108=Matrica!$A$4,AB108=Matrica!$E$3),Matrica!$E$4,IF(AND(AA108=Matrica!$A$4,AB108=Matrica!$H$3),Matrica!$H$4,IF(AND(AA108=Matrica!$A$5,AB108=Matrica!$B$3),Matrica!$B$5,IF(AND(AA108=Matrica!$A$5,AB108=Matrica!$E$3),Matrica!$E$5,IF(AND(AA108=Matrica!$A$5,AB108=Matrica!$H$3),Matrica!$H$5,IF(AND(AA108=Matrica!$A$6,AB108=Matrica!$B$3),Matrica!$B$6,IF(AND(AA108=Matrica!$A$6,AB108=Matrica!$E$3),Matrica!$E$6,IF(AND(AA108=Matrica!$A$6,AB108=Matrica!$H$3),Matrica!$H$6,IF(AND(AA108=Matrica!$A$7,AB108=Matrica!$B$3),Matrica!$B$7,IF(AND(AA108=Matrica!$A$7,AB108=Matrica!$E$3),Matrica!$E$7,IF(AND(AA108=Matrica!$A$7,AB108=Matrica!$H$3),Matrica!$H$7,IF(AND(AA108=Matrica!$A$8,AB108=Matrica!$B$3),Matrica!$B$8,IF(AND(AA108=Matrica!$A$8,AB108=Matrica!$E$3),Matrica!$E$8,IF(AND(AA108=Matrica!$A$8,AB108=Matrica!$H$3),Matrica!$H$8,IF(AND(AA108=Matrica!$A$9,AB108=Matrica!$B$3),Matrica!$B$9,IF(AND(AA108=Matrica!$A$9,AB108=Matrica!$E$3),Matrica!$E$9,IF(AND(AA108=Matrica!$A$9,AB108=Matrica!$H$3),Matrica!$H$9,IF(AND(AA108=Matrica!$A$10,AB108=Matrica!$B$3),Matrica!$B$10,IF(AND(AA108=Matrica!$A$10,AB108=Matrica!$E$3),Matrica!$E$10,IF(AND(AA108=Matrica!$A$10,AB108=Matrica!$H$3),Matrica!$H$10,IF(AND(AA108=Matrica!$A$11,AB108=Matrica!$B$3),Matrica!$B$11,IF(AND(AA108=Matrica!$A$11,AB108=Matrica!$E$3),Matrica!$E$11,IF(AND(AA108=Matrica!$A$11,AB108=Matrica!$H$3),Matrica!$H$11,IF(AND(AA108=Matrica!$A$12,AB108=Matrica!$B$3),Matrica!$B$12,IF(AND(AA108=Matrica!$A$12,AB108=Matrica!$E$3),Matrica!$E$12,IF(AND(AA108=Matrica!$A$12,AB108=Matrica!$H$3),Matrica!$H$12,IF(AND(AA108=Matrica!$A$13,AB108=Matrica!$B$3),Matrica!$B$13,IF(AND(AA108=Matrica!$A$13,AB108=Matrica!$E$3),Matrica!$E$13,IF(AND(AA108=Matrica!$A$13,AB108=Matrica!$H$3),Matrica!$H$13,IF(AND(AA108=Matrica!$A$14,AB108=Matrica!$B$3),Matrica!$B$14,IF(AND(AA108=Matrica!$A$14,AB108=Matrica!$E$3),Matrica!$E$14,IF(AND(AA108=Matrica!$A$14,AB108=Matrica!$H$3),Matrica!$H$14,IF(AND(AA108=Matrica!$A$15,AB108=Matrica!$B$3),Matrica!$B$15,IF(AND(AA108=Matrica!$A$15,AB108=Matrica!$E$3),Matrica!$E$15,IF(AND(AA108=Matrica!$A$15,AB108=Matrica!$H$3),Matrica!$H$15,IF(AND(AA108=Matrica!$A$16,AB108=Matrica!$B$3),Matrica!$B$16,IF(AND(AA108=Matrica!$A$16,AB108=Matrica!$E$3),Matrica!$E$16,IF(AND(AA108=Matrica!$A$16,AB108=Matrica!$H$3),Matrica!$H$16,"")))))))))))))))))))))))))))))))))))))))</f>
        <v>3.34</v>
      </c>
      <c r="Z108" s="38">
        <f>IF(AND(AA108=Matrica!$A$4,AB108=Matrica!$B$3),Matrica!$D$4,IF(AND(AA108=Matrica!$A$4,AB108=Matrica!$E$3),Matrica!$G$4,IF(AND(AA108=Matrica!$A$4,AB108=Matrica!$H$3),Matrica!$J$4,IF(AND(AA108=Matrica!$A$5,AB108=Matrica!$B$3),Matrica!$D$5,IF(AND(AA108=Matrica!$A$5,AB108=Matrica!$E$3),Matrica!$G$5,IF(AND(AA108=Matrica!$A$5,AB108=Matrica!$H$3),Matrica!$J$5,IF(AND(AA108=Matrica!$A$6,AB108=Matrica!$B$3),Matrica!$D$6,IF(AND(AA108=Matrica!$A$6,AB108=Matrica!$E$3),Matrica!$G$6,IF(AND(AA108=Matrica!$A$6,AB108=Matrica!$H$3),Matrica!$J$6,IF(AND(AA108=Matrica!$A$7,AB108=Matrica!$B$3),Matrica!$D$7,IF(AND(AA108=Matrica!$A$7,AB108=Matrica!$E$3),Matrica!$G$7,IF(AND(AA108=Matrica!$A$7,AB108=Matrica!$H$3),Matrica!$J$7,IF(AND(AA108=Matrica!$A$8,AB108=Matrica!$B$3),Matrica!$D$8,IF(AND(AA108=Matrica!$A$8,AB108=Matrica!$E$3),Matrica!$G$8,IF(AND(AA108=Matrica!$A$8,AB108=Matrica!$H$3),Matrica!$J$8,IF(AND(AA108=Matrica!$A$9,AB108=Matrica!$B$3),Matrica!$D$9,IF(AND(AA108=Matrica!$A$9,AB108=Matrica!$E$3),Matrica!$G$9,IF(AND(AA108=Matrica!$A$9,AB108=Matrica!$H$3),Matrica!$J$9,IF(AND(AA108=Matrica!$A$10,AB108=Matrica!$B$3),Matrica!$D$10,IF(AND(AA108=Matrica!$A$10,AB108=Matrica!$E$3),Matrica!$G$10,IF(AND(AA108=Matrica!$A$10,AB108=Matrica!$H$3),Matrica!$J$10,IF(AND(AA108=Matrica!$A$11,AB108=Matrica!$B$3),Matrica!$D$11,IF(AND(AA108=Matrica!$A$11,AB108=Matrica!$E$3),Matrica!$G$11,IF(AND(AA108=Matrica!$A$11,AB108=Matrica!$H$3),Matrica!$J$11,IF(AND(AA108=Matrica!$A$12,AB108=Matrica!$B$3),Matrica!$D$12,IF(AND(AA108=Matrica!$A$12,AB108=Matrica!$E$3),Matrica!$G$12,IF(AND(AA108=Matrica!$A$12,AB108=Matrica!$H$3),Matrica!$J$12,IF(AND(AA108=Matrica!$A$13,AB108=Matrica!$B$3),Matrica!$D$13,IF(AND(AA108=Matrica!$A$13,AB108=Matrica!$E$3),Matrica!$G$13,IF(AND(AA108=Matrica!$A$13,AB108=Matrica!$H$3),Matrica!$J$13,IF(AND(AA108=Matrica!$A$14,AB108=Matrica!$B$3),Matrica!$D$14,IF(AND(AA108=Matrica!$A$14,AB108=Matrica!$E$3),Matrica!$G$14,IF(AND(AA108=Matrica!$A$14,AB108=Matrica!$H$3),Matrica!$J$14,IF(AND(AA108=Matrica!$A$15,AB108=Matrica!$B$3),Matrica!$D$15,IF(AND(AA108=Matrica!$A$15,AB108=Matrica!$E$3),Matrica!$G$15,IF(AND(AA108=Matrica!$A$15,AB108=Matrica!$H$3),Matrica!$J$15,IF(AND(AA108=Matrica!$A$16,AB108=Matrica!$B$3),Matrica!$D$16,IF(AND(AA108=Matrica!$A$16,AB108=Matrica!$E$3),Matrica!$G$16,IF(AND(AA108=Matrica!$A$16,AB108=Matrica!$H$3),Matrica!$J$16,"")))))))))))))))))))))))))))))))))))))))</f>
        <v>3.45</v>
      </c>
      <c r="AA108" s="45" t="s">
        <v>10</v>
      </c>
      <c r="AB108" s="45">
        <v>3</v>
      </c>
      <c r="AC108" s="50">
        <v>3.45</v>
      </c>
      <c r="AD108" s="37" t="str">
        <f t="shared" si="29"/>
        <v>ISTI</v>
      </c>
      <c r="AE108" s="37">
        <f t="shared" si="27"/>
        <v>5.8282208588957181</v>
      </c>
      <c r="AF108" s="37">
        <f t="shared" si="28"/>
        <v>-3.0898876404494346E-2</v>
      </c>
      <c r="AG108" s="47">
        <v>3</v>
      </c>
      <c r="AH108" s="53">
        <f>AC107/((P107-P108)/P108+1)</f>
        <v>3.6340877598152432</v>
      </c>
    </row>
    <row r="109" spans="3:34" ht="28.5" customHeight="1" x14ac:dyDescent="0.25">
      <c r="C109" s="52" t="s">
        <v>248</v>
      </c>
      <c r="D109" s="43" t="s">
        <v>54</v>
      </c>
      <c r="E109" s="39" t="s">
        <v>10</v>
      </c>
      <c r="F109" s="43" t="s">
        <v>137</v>
      </c>
      <c r="G109" s="38"/>
      <c r="H109" s="38"/>
      <c r="I109" s="38"/>
      <c r="J109" s="38">
        <v>17.32</v>
      </c>
      <c r="K109" s="38">
        <v>17.32</v>
      </c>
      <c r="L109" s="42">
        <f t="shared" si="26"/>
        <v>17.32</v>
      </c>
      <c r="M109" s="42">
        <f t="shared" si="34"/>
        <v>17.32</v>
      </c>
      <c r="N109" s="41">
        <v>2871.8</v>
      </c>
      <c r="O109" s="41">
        <f t="shared" si="30"/>
        <v>49739.576000000001</v>
      </c>
      <c r="P109" s="41">
        <f t="shared" si="31"/>
        <v>49739.576000000001</v>
      </c>
      <c r="Q109" s="41">
        <f t="shared" si="32"/>
        <v>17.654737962979397</v>
      </c>
      <c r="R109" s="41">
        <f t="shared" si="33"/>
        <v>17.654737962979397</v>
      </c>
      <c r="S109" s="41">
        <v>3.48</v>
      </c>
      <c r="T109" s="38" t="s">
        <v>9</v>
      </c>
      <c r="U109" s="38" t="s">
        <v>292</v>
      </c>
      <c r="V109" s="41">
        <v>3.48</v>
      </c>
      <c r="W109" s="38" t="s">
        <v>9</v>
      </c>
      <c r="X109" s="38" t="s">
        <v>292</v>
      </c>
      <c r="Y109" s="38">
        <f>IF(AND(AA109=Matrica!$A$4,AB109=Matrica!$B$3),Matrica!$B$4,IF(AND(AA109=Matrica!$A$4,AB109=Matrica!$E$3),Matrica!$E$4,IF(AND(AA109=Matrica!$A$4,AB109=Matrica!$H$3),Matrica!$H$4,IF(AND(AA109=Matrica!$A$5,AB109=Matrica!$B$3),Matrica!$B$5,IF(AND(AA109=Matrica!$A$5,AB109=Matrica!$E$3),Matrica!$E$5,IF(AND(AA109=Matrica!$A$5,AB109=Matrica!$H$3),Matrica!$H$5,IF(AND(AA109=Matrica!$A$6,AB109=Matrica!$B$3),Matrica!$B$6,IF(AND(AA109=Matrica!$A$6,AB109=Matrica!$E$3),Matrica!$E$6,IF(AND(AA109=Matrica!$A$6,AB109=Matrica!$H$3),Matrica!$H$6,IF(AND(AA109=Matrica!$A$7,AB109=Matrica!$B$3),Matrica!$B$7,IF(AND(AA109=Matrica!$A$7,AB109=Matrica!$E$3),Matrica!$E$7,IF(AND(AA109=Matrica!$A$7,AB109=Matrica!$H$3),Matrica!$H$7,IF(AND(AA109=Matrica!$A$8,AB109=Matrica!$B$3),Matrica!$B$8,IF(AND(AA109=Matrica!$A$8,AB109=Matrica!$E$3),Matrica!$E$8,IF(AND(AA109=Matrica!$A$8,AB109=Matrica!$H$3),Matrica!$H$8,IF(AND(AA109=Matrica!$A$9,AB109=Matrica!$B$3),Matrica!$B$9,IF(AND(AA109=Matrica!$A$9,AB109=Matrica!$E$3),Matrica!$E$9,IF(AND(AA109=Matrica!$A$9,AB109=Matrica!$H$3),Matrica!$H$9,IF(AND(AA109=Matrica!$A$10,AB109=Matrica!$B$3),Matrica!$B$10,IF(AND(AA109=Matrica!$A$10,AB109=Matrica!$E$3),Matrica!$E$10,IF(AND(AA109=Matrica!$A$10,AB109=Matrica!$H$3),Matrica!$H$10,IF(AND(AA109=Matrica!$A$11,AB109=Matrica!$B$3),Matrica!$B$11,IF(AND(AA109=Matrica!$A$11,AB109=Matrica!$E$3),Matrica!$E$11,IF(AND(AA109=Matrica!$A$11,AB109=Matrica!$H$3),Matrica!$H$11,IF(AND(AA109=Matrica!$A$12,AB109=Matrica!$B$3),Matrica!$B$12,IF(AND(AA109=Matrica!$A$12,AB109=Matrica!$E$3),Matrica!$E$12,IF(AND(AA109=Matrica!$A$12,AB109=Matrica!$H$3),Matrica!$H$12,IF(AND(AA109=Matrica!$A$13,AB109=Matrica!$B$3),Matrica!$B$13,IF(AND(AA109=Matrica!$A$13,AB109=Matrica!$E$3),Matrica!$E$13,IF(AND(AA109=Matrica!$A$13,AB109=Matrica!$H$3),Matrica!$H$13,IF(AND(AA109=Matrica!$A$14,AB109=Matrica!$B$3),Matrica!$B$14,IF(AND(AA109=Matrica!$A$14,AB109=Matrica!$E$3),Matrica!$E$14,IF(AND(AA109=Matrica!$A$14,AB109=Matrica!$H$3),Matrica!$H$14,IF(AND(AA109=Matrica!$A$15,AB109=Matrica!$B$3),Matrica!$B$15,IF(AND(AA109=Matrica!$A$15,AB109=Matrica!$E$3),Matrica!$E$15,IF(AND(AA109=Matrica!$A$15,AB109=Matrica!$H$3),Matrica!$H$15,IF(AND(AA109=Matrica!$A$16,AB109=Matrica!$B$3),Matrica!$B$16,IF(AND(AA109=Matrica!$A$16,AB109=Matrica!$E$3),Matrica!$E$16,IF(AND(AA109=Matrica!$A$16,AB109=Matrica!$H$3),Matrica!$H$16,"")))))))))))))))))))))))))))))))))))))))</f>
        <v>3.58</v>
      </c>
      <c r="Z109" s="38">
        <f>IF(AND(AA109=Matrica!$A$4,AB109=Matrica!$B$3),Matrica!$D$4,IF(AND(AA109=Matrica!$A$4,AB109=Matrica!$E$3),Matrica!$G$4,IF(AND(AA109=Matrica!$A$4,AB109=Matrica!$H$3),Matrica!$J$4,IF(AND(AA109=Matrica!$A$5,AB109=Matrica!$B$3),Matrica!$D$5,IF(AND(AA109=Matrica!$A$5,AB109=Matrica!$E$3),Matrica!$G$5,IF(AND(AA109=Matrica!$A$5,AB109=Matrica!$H$3),Matrica!$J$5,IF(AND(AA109=Matrica!$A$6,AB109=Matrica!$B$3),Matrica!$D$6,IF(AND(AA109=Matrica!$A$6,AB109=Matrica!$E$3),Matrica!$G$6,IF(AND(AA109=Matrica!$A$6,AB109=Matrica!$H$3),Matrica!$J$6,IF(AND(AA109=Matrica!$A$7,AB109=Matrica!$B$3),Matrica!$D$7,IF(AND(AA109=Matrica!$A$7,AB109=Matrica!$E$3),Matrica!$G$7,IF(AND(AA109=Matrica!$A$7,AB109=Matrica!$H$3),Matrica!$J$7,IF(AND(AA109=Matrica!$A$8,AB109=Matrica!$B$3),Matrica!$D$8,IF(AND(AA109=Matrica!$A$8,AB109=Matrica!$E$3),Matrica!$G$8,IF(AND(AA109=Matrica!$A$8,AB109=Matrica!$H$3),Matrica!$J$8,IF(AND(AA109=Matrica!$A$9,AB109=Matrica!$B$3),Matrica!$D$9,IF(AND(AA109=Matrica!$A$9,AB109=Matrica!$E$3),Matrica!$G$9,IF(AND(AA109=Matrica!$A$9,AB109=Matrica!$H$3),Matrica!$J$9,IF(AND(AA109=Matrica!$A$10,AB109=Matrica!$B$3),Matrica!$D$10,IF(AND(AA109=Matrica!$A$10,AB109=Matrica!$E$3),Matrica!$G$10,IF(AND(AA109=Matrica!$A$10,AB109=Matrica!$H$3),Matrica!$J$10,IF(AND(AA109=Matrica!$A$11,AB109=Matrica!$B$3),Matrica!$D$11,IF(AND(AA109=Matrica!$A$11,AB109=Matrica!$E$3),Matrica!$G$11,IF(AND(AA109=Matrica!$A$11,AB109=Matrica!$H$3),Matrica!$J$11,IF(AND(AA109=Matrica!$A$12,AB109=Matrica!$B$3),Matrica!$D$12,IF(AND(AA109=Matrica!$A$12,AB109=Matrica!$E$3),Matrica!$G$12,IF(AND(AA109=Matrica!$A$12,AB109=Matrica!$H$3),Matrica!$J$12,IF(AND(AA109=Matrica!$A$13,AB109=Matrica!$B$3),Matrica!$D$13,IF(AND(AA109=Matrica!$A$13,AB109=Matrica!$E$3),Matrica!$G$13,IF(AND(AA109=Matrica!$A$13,AB109=Matrica!$H$3),Matrica!$J$13,IF(AND(AA109=Matrica!$A$14,AB109=Matrica!$B$3),Matrica!$D$14,IF(AND(AA109=Matrica!$A$14,AB109=Matrica!$E$3),Matrica!$G$14,IF(AND(AA109=Matrica!$A$14,AB109=Matrica!$H$3),Matrica!$J$14,IF(AND(AA109=Matrica!$A$15,AB109=Matrica!$B$3),Matrica!$D$15,IF(AND(AA109=Matrica!$A$15,AB109=Matrica!$E$3),Matrica!$G$15,IF(AND(AA109=Matrica!$A$15,AB109=Matrica!$H$3),Matrica!$J$15,IF(AND(AA109=Matrica!$A$16,AB109=Matrica!$B$3),Matrica!$D$16,IF(AND(AA109=Matrica!$A$16,AB109=Matrica!$E$3),Matrica!$G$16,IF(AND(AA109=Matrica!$A$16,AB109=Matrica!$H$3),Matrica!$J$16,"")))))))))))))))))))))))))))))))))))))))</f>
        <v>3.83</v>
      </c>
      <c r="AA109" s="45" t="s">
        <v>9</v>
      </c>
      <c r="AB109" s="45">
        <v>2</v>
      </c>
      <c r="AC109" s="50">
        <v>3.78</v>
      </c>
      <c r="AD109" s="37" t="str">
        <f t="shared" si="29"/>
        <v>RAST</v>
      </c>
      <c r="AE109" s="37">
        <f t="shared" si="27"/>
        <v>8.6206896551724093</v>
      </c>
      <c r="AF109" s="37">
        <f t="shared" si="28"/>
        <v>8.6206896551724088E-2</v>
      </c>
      <c r="AG109" s="47">
        <v>813.98</v>
      </c>
    </row>
    <row r="110" spans="3:34" ht="30" customHeight="1" x14ac:dyDescent="0.25">
      <c r="C110" s="52" t="s">
        <v>249</v>
      </c>
      <c r="D110" s="43" t="s">
        <v>54</v>
      </c>
      <c r="E110" s="39" t="s">
        <v>11</v>
      </c>
      <c r="F110" s="43" t="s">
        <v>137</v>
      </c>
      <c r="G110" s="38"/>
      <c r="H110" s="38"/>
      <c r="I110" s="38"/>
      <c r="J110" s="38">
        <v>14.88</v>
      </c>
      <c r="K110" s="38">
        <v>14.88</v>
      </c>
      <c r="L110" s="42">
        <f t="shared" si="26"/>
        <v>14.88</v>
      </c>
      <c r="M110" s="42">
        <f t="shared" si="34"/>
        <v>14.88</v>
      </c>
      <c r="N110" s="41">
        <v>2871.8</v>
      </c>
      <c r="O110" s="41">
        <f t="shared" si="30"/>
        <v>42732.384000000005</v>
      </c>
      <c r="P110" s="41">
        <f t="shared" si="31"/>
        <v>42732.384000000005</v>
      </c>
      <c r="Q110" s="41">
        <f t="shared" si="32"/>
        <v>15.167580882744426</v>
      </c>
      <c r="R110" s="41">
        <f t="shared" si="33"/>
        <v>15.167580882744426</v>
      </c>
      <c r="S110" s="41">
        <v>2.99</v>
      </c>
      <c r="T110" s="38" t="s">
        <v>10</v>
      </c>
      <c r="U110" s="38" t="s">
        <v>292</v>
      </c>
      <c r="V110" s="41">
        <v>2.99</v>
      </c>
      <c r="W110" s="38" t="s">
        <v>10</v>
      </c>
      <c r="X110" s="38" t="s">
        <v>292</v>
      </c>
      <c r="Y110" s="38">
        <f>IF(AND(AA110=Matrica!$A$4,AB110=Matrica!$B$3),Matrica!$B$4,IF(AND(AA110=Matrica!$A$4,AB110=Matrica!$E$3),Matrica!$E$4,IF(AND(AA110=Matrica!$A$4,AB110=Matrica!$H$3),Matrica!$H$4,IF(AND(AA110=Matrica!$A$5,AB110=Matrica!$B$3),Matrica!$B$5,IF(AND(AA110=Matrica!$A$5,AB110=Matrica!$E$3),Matrica!$E$5,IF(AND(AA110=Matrica!$A$5,AB110=Matrica!$H$3),Matrica!$H$5,IF(AND(AA110=Matrica!$A$6,AB110=Matrica!$B$3),Matrica!$B$6,IF(AND(AA110=Matrica!$A$6,AB110=Matrica!$E$3),Matrica!$E$6,IF(AND(AA110=Matrica!$A$6,AB110=Matrica!$H$3),Matrica!$H$6,IF(AND(AA110=Matrica!$A$7,AB110=Matrica!$B$3),Matrica!$B$7,IF(AND(AA110=Matrica!$A$7,AB110=Matrica!$E$3),Matrica!$E$7,IF(AND(AA110=Matrica!$A$7,AB110=Matrica!$H$3),Matrica!$H$7,IF(AND(AA110=Matrica!$A$8,AB110=Matrica!$B$3),Matrica!$B$8,IF(AND(AA110=Matrica!$A$8,AB110=Matrica!$E$3),Matrica!$E$8,IF(AND(AA110=Matrica!$A$8,AB110=Matrica!$H$3),Matrica!$H$8,IF(AND(AA110=Matrica!$A$9,AB110=Matrica!$B$3),Matrica!$B$9,IF(AND(AA110=Matrica!$A$9,AB110=Matrica!$E$3),Matrica!$E$9,IF(AND(AA110=Matrica!$A$9,AB110=Matrica!$H$3),Matrica!$H$9,IF(AND(AA110=Matrica!$A$10,AB110=Matrica!$B$3),Matrica!$B$10,IF(AND(AA110=Matrica!$A$10,AB110=Matrica!$E$3),Matrica!$E$10,IF(AND(AA110=Matrica!$A$10,AB110=Matrica!$H$3),Matrica!$H$10,IF(AND(AA110=Matrica!$A$11,AB110=Matrica!$B$3),Matrica!$B$11,IF(AND(AA110=Matrica!$A$11,AB110=Matrica!$E$3),Matrica!$E$11,IF(AND(AA110=Matrica!$A$11,AB110=Matrica!$H$3),Matrica!$H$11,IF(AND(AA110=Matrica!$A$12,AB110=Matrica!$B$3),Matrica!$B$12,IF(AND(AA110=Matrica!$A$12,AB110=Matrica!$E$3),Matrica!$E$12,IF(AND(AA110=Matrica!$A$12,AB110=Matrica!$H$3),Matrica!$H$12,IF(AND(AA110=Matrica!$A$13,AB110=Matrica!$B$3),Matrica!$B$13,IF(AND(AA110=Matrica!$A$13,AB110=Matrica!$E$3),Matrica!$E$13,IF(AND(AA110=Matrica!$A$13,AB110=Matrica!$H$3),Matrica!$H$13,IF(AND(AA110=Matrica!$A$14,AB110=Matrica!$B$3),Matrica!$B$14,IF(AND(AA110=Matrica!$A$14,AB110=Matrica!$E$3),Matrica!$E$14,IF(AND(AA110=Matrica!$A$14,AB110=Matrica!$H$3),Matrica!$H$14,IF(AND(AA110=Matrica!$A$15,AB110=Matrica!$B$3),Matrica!$B$15,IF(AND(AA110=Matrica!$A$15,AB110=Matrica!$E$3),Matrica!$E$15,IF(AND(AA110=Matrica!$A$15,AB110=Matrica!$H$3),Matrica!$H$15,IF(AND(AA110=Matrica!$A$16,AB110=Matrica!$B$3),Matrica!$B$16,IF(AND(AA110=Matrica!$A$16,AB110=Matrica!$E$3),Matrica!$E$16,IF(AND(AA110=Matrica!$A$16,AB110=Matrica!$H$3),Matrica!$H$16,"")))))))))))))))))))))))))))))))))))))))</f>
        <v>3.12</v>
      </c>
      <c r="Z110" s="38">
        <f>IF(AND(AA110=Matrica!$A$4,AB110=Matrica!$B$3),Matrica!$D$4,IF(AND(AA110=Matrica!$A$4,AB110=Matrica!$E$3),Matrica!$G$4,IF(AND(AA110=Matrica!$A$4,AB110=Matrica!$H$3),Matrica!$J$4,IF(AND(AA110=Matrica!$A$5,AB110=Matrica!$B$3),Matrica!$D$5,IF(AND(AA110=Matrica!$A$5,AB110=Matrica!$E$3),Matrica!$G$5,IF(AND(AA110=Matrica!$A$5,AB110=Matrica!$H$3),Matrica!$J$5,IF(AND(AA110=Matrica!$A$6,AB110=Matrica!$B$3),Matrica!$D$6,IF(AND(AA110=Matrica!$A$6,AB110=Matrica!$E$3),Matrica!$G$6,IF(AND(AA110=Matrica!$A$6,AB110=Matrica!$H$3),Matrica!$J$6,IF(AND(AA110=Matrica!$A$7,AB110=Matrica!$B$3),Matrica!$D$7,IF(AND(AA110=Matrica!$A$7,AB110=Matrica!$E$3),Matrica!$G$7,IF(AND(AA110=Matrica!$A$7,AB110=Matrica!$H$3),Matrica!$J$7,IF(AND(AA110=Matrica!$A$8,AB110=Matrica!$B$3),Matrica!$D$8,IF(AND(AA110=Matrica!$A$8,AB110=Matrica!$E$3),Matrica!$G$8,IF(AND(AA110=Matrica!$A$8,AB110=Matrica!$H$3),Matrica!$J$8,IF(AND(AA110=Matrica!$A$9,AB110=Matrica!$B$3),Matrica!$D$9,IF(AND(AA110=Matrica!$A$9,AB110=Matrica!$E$3),Matrica!$G$9,IF(AND(AA110=Matrica!$A$9,AB110=Matrica!$H$3),Matrica!$J$9,IF(AND(AA110=Matrica!$A$10,AB110=Matrica!$B$3),Matrica!$D$10,IF(AND(AA110=Matrica!$A$10,AB110=Matrica!$E$3),Matrica!$G$10,IF(AND(AA110=Matrica!$A$10,AB110=Matrica!$H$3),Matrica!$J$10,IF(AND(AA110=Matrica!$A$11,AB110=Matrica!$B$3),Matrica!$D$11,IF(AND(AA110=Matrica!$A$11,AB110=Matrica!$E$3),Matrica!$G$11,IF(AND(AA110=Matrica!$A$11,AB110=Matrica!$H$3),Matrica!$J$11,IF(AND(AA110=Matrica!$A$12,AB110=Matrica!$B$3),Matrica!$D$12,IF(AND(AA110=Matrica!$A$12,AB110=Matrica!$E$3),Matrica!$G$12,IF(AND(AA110=Matrica!$A$12,AB110=Matrica!$H$3),Matrica!$J$12,IF(AND(AA110=Matrica!$A$13,AB110=Matrica!$B$3),Matrica!$D$13,IF(AND(AA110=Matrica!$A$13,AB110=Matrica!$E$3),Matrica!$G$13,IF(AND(AA110=Matrica!$A$13,AB110=Matrica!$H$3),Matrica!$J$13,IF(AND(AA110=Matrica!$A$14,AB110=Matrica!$B$3),Matrica!$D$14,IF(AND(AA110=Matrica!$A$14,AB110=Matrica!$E$3),Matrica!$G$14,IF(AND(AA110=Matrica!$A$14,AB110=Matrica!$H$3),Matrica!$J$14,IF(AND(AA110=Matrica!$A$15,AB110=Matrica!$B$3),Matrica!$D$15,IF(AND(AA110=Matrica!$A$15,AB110=Matrica!$E$3),Matrica!$G$15,IF(AND(AA110=Matrica!$A$15,AB110=Matrica!$H$3),Matrica!$J$15,IF(AND(AA110=Matrica!$A$16,AB110=Matrica!$B$3),Matrica!$D$16,IF(AND(AA110=Matrica!$A$16,AB110=Matrica!$E$3),Matrica!$G$16,IF(AND(AA110=Matrica!$A$16,AB110=Matrica!$H$3),Matrica!$J$16,"")))))))))))))))))))))))))))))))))))))))</f>
        <v>3.33</v>
      </c>
      <c r="AA110" s="45" t="s">
        <v>10</v>
      </c>
      <c r="AB110" s="45">
        <v>2</v>
      </c>
      <c r="AC110" s="50">
        <v>3.25</v>
      </c>
      <c r="AD110" s="37" t="str">
        <f t="shared" si="29"/>
        <v>RAST</v>
      </c>
      <c r="AE110" s="37">
        <f t="shared" si="27"/>
        <v>8.6956521739130359</v>
      </c>
      <c r="AF110" s="37">
        <f t="shared" si="28"/>
        <v>8.6956521739130363E-2</v>
      </c>
      <c r="AG110" s="47">
        <v>235.3</v>
      </c>
      <c r="AH110" s="53">
        <f>AC109/((P109-P110)/P110+1)</f>
        <v>3.2474826789838338</v>
      </c>
    </row>
    <row r="111" spans="3:34" ht="15" customHeight="1" x14ac:dyDescent="0.25">
      <c r="C111" s="52" t="s">
        <v>250</v>
      </c>
      <c r="D111" s="43" t="s">
        <v>54</v>
      </c>
      <c r="E111" s="39" t="s">
        <v>12</v>
      </c>
      <c r="F111" s="43" t="s">
        <v>137</v>
      </c>
      <c r="G111" s="38"/>
      <c r="H111" s="38"/>
      <c r="I111" s="38"/>
      <c r="J111" s="38">
        <v>13.65</v>
      </c>
      <c r="K111" s="38">
        <v>13.65</v>
      </c>
      <c r="L111" s="42">
        <f t="shared" si="26"/>
        <v>13.65</v>
      </c>
      <c r="M111" s="42">
        <f t="shared" si="34"/>
        <v>13.65</v>
      </c>
      <c r="N111" s="41">
        <v>2871.8</v>
      </c>
      <c r="O111" s="41">
        <f t="shared" si="30"/>
        <v>39200.070000000007</v>
      </c>
      <c r="P111" s="41">
        <f t="shared" si="31"/>
        <v>39200.070000000007</v>
      </c>
      <c r="Q111" s="41">
        <f t="shared" si="32"/>
        <v>13.913809075904664</v>
      </c>
      <c r="R111" s="41">
        <f t="shared" si="33"/>
        <v>13.913809075904664</v>
      </c>
      <c r="S111" s="41">
        <v>2.74</v>
      </c>
      <c r="T111" s="38" t="s">
        <v>11</v>
      </c>
      <c r="U111" s="38" t="s">
        <v>291</v>
      </c>
      <c r="V111" s="41">
        <v>2.74</v>
      </c>
      <c r="W111" s="38" t="s">
        <v>11</v>
      </c>
      <c r="X111" s="38" t="s">
        <v>291</v>
      </c>
      <c r="Y111" s="38">
        <f>IF(AND(AA111=Matrica!$A$4,AB111=Matrica!$B$3),Matrica!$B$4,IF(AND(AA111=Matrica!$A$4,AB111=Matrica!$E$3),Matrica!$E$4,IF(AND(AA111=Matrica!$A$4,AB111=Matrica!$H$3),Matrica!$H$4,IF(AND(AA111=Matrica!$A$5,AB111=Matrica!$B$3),Matrica!$B$5,IF(AND(AA111=Matrica!$A$5,AB111=Matrica!$E$3),Matrica!$E$5,IF(AND(AA111=Matrica!$A$5,AB111=Matrica!$H$3),Matrica!$H$5,IF(AND(AA111=Matrica!$A$6,AB111=Matrica!$B$3),Matrica!$B$6,IF(AND(AA111=Matrica!$A$6,AB111=Matrica!$E$3),Matrica!$E$6,IF(AND(AA111=Matrica!$A$6,AB111=Matrica!$H$3),Matrica!$H$6,IF(AND(AA111=Matrica!$A$7,AB111=Matrica!$B$3),Matrica!$B$7,IF(AND(AA111=Matrica!$A$7,AB111=Matrica!$E$3),Matrica!$E$7,IF(AND(AA111=Matrica!$A$7,AB111=Matrica!$H$3),Matrica!$H$7,IF(AND(AA111=Matrica!$A$8,AB111=Matrica!$B$3),Matrica!$B$8,IF(AND(AA111=Matrica!$A$8,AB111=Matrica!$E$3),Matrica!$E$8,IF(AND(AA111=Matrica!$A$8,AB111=Matrica!$H$3),Matrica!$H$8,IF(AND(AA111=Matrica!$A$9,AB111=Matrica!$B$3),Matrica!$B$9,IF(AND(AA111=Matrica!$A$9,AB111=Matrica!$E$3),Matrica!$E$9,IF(AND(AA111=Matrica!$A$9,AB111=Matrica!$H$3),Matrica!$H$9,IF(AND(AA111=Matrica!$A$10,AB111=Matrica!$B$3),Matrica!$B$10,IF(AND(AA111=Matrica!$A$10,AB111=Matrica!$E$3),Matrica!$E$10,IF(AND(AA111=Matrica!$A$10,AB111=Matrica!$H$3),Matrica!$H$10,IF(AND(AA111=Matrica!$A$11,AB111=Matrica!$B$3),Matrica!$B$11,IF(AND(AA111=Matrica!$A$11,AB111=Matrica!$E$3),Matrica!$E$11,IF(AND(AA111=Matrica!$A$11,AB111=Matrica!$H$3),Matrica!$H$11,IF(AND(AA111=Matrica!$A$12,AB111=Matrica!$B$3),Matrica!$B$12,IF(AND(AA111=Matrica!$A$12,AB111=Matrica!$E$3),Matrica!$E$12,IF(AND(AA111=Matrica!$A$12,AB111=Matrica!$H$3),Matrica!$H$12,IF(AND(AA111=Matrica!$A$13,AB111=Matrica!$B$3),Matrica!$B$13,IF(AND(AA111=Matrica!$A$13,AB111=Matrica!$E$3),Matrica!$E$13,IF(AND(AA111=Matrica!$A$13,AB111=Matrica!$H$3),Matrica!$H$13,IF(AND(AA111=Matrica!$A$14,AB111=Matrica!$B$3),Matrica!$B$14,IF(AND(AA111=Matrica!$A$14,AB111=Matrica!$E$3),Matrica!$E$14,IF(AND(AA111=Matrica!$A$14,AB111=Matrica!$H$3),Matrica!$H$14,IF(AND(AA111=Matrica!$A$15,AB111=Matrica!$B$3),Matrica!$B$15,IF(AND(AA111=Matrica!$A$15,AB111=Matrica!$E$3),Matrica!$E$15,IF(AND(AA111=Matrica!$A$15,AB111=Matrica!$H$3),Matrica!$H$15,IF(AND(AA111=Matrica!$A$16,AB111=Matrica!$B$3),Matrica!$B$16,IF(AND(AA111=Matrica!$A$16,AB111=Matrica!$E$3),Matrica!$E$16,IF(AND(AA111=Matrica!$A$16,AB111=Matrica!$H$3),Matrica!$H$16,"")))))))))))))))))))))))))))))))))))))))</f>
        <v>2.59</v>
      </c>
      <c r="Z111" s="38">
        <f>IF(AND(AA111=Matrica!$A$4,AB111=Matrica!$B$3),Matrica!$D$4,IF(AND(AA111=Matrica!$A$4,AB111=Matrica!$E$3),Matrica!$G$4,IF(AND(AA111=Matrica!$A$4,AB111=Matrica!$H$3),Matrica!$J$4,IF(AND(AA111=Matrica!$A$5,AB111=Matrica!$B$3),Matrica!$D$5,IF(AND(AA111=Matrica!$A$5,AB111=Matrica!$E$3),Matrica!$G$5,IF(AND(AA111=Matrica!$A$5,AB111=Matrica!$H$3),Matrica!$J$5,IF(AND(AA111=Matrica!$A$6,AB111=Matrica!$B$3),Matrica!$D$6,IF(AND(AA111=Matrica!$A$6,AB111=Matrica!$E$3),Matrica!$G$6,IF(AND(AA111=Matrica!$A$6,AB111=Matrica!$H$3),Matrica!$J$6,IF(AND(AA111=Matrica!$A$7,AB111=Matrica!$B$3),Matrica!$D$7,IF(AND(AA111=Matrica!$A$7,AB111=Matrica!$E$3),Matrica!$G$7,IF(AND(AA111=Matrica!$A$7,AB111=Matrica!$H$3),Matrica!$J$7,IF(AND(AA111=Matrica!$A$8,AB111=Matrica!$B$3),Matrica!$D$8,IF(AND(AA111=Matrica!$A$8,AB111=Matrica!$E$3),Matrica!$G$8,IF(AND(AA111=Matrica!$A$8,AB111=Matrica!$H$3),Matrica!$J$8,IF(AND(AA111=Matrica!$A$9,AB111=Matrica!$B$3),Matrica!$D$9,IF(AND(AA111=Matrica!$A$9,AB111=Matrica!$E$3),Matrica!$G$9,IF(AND(AA111=Matrica!$A$9,AB111=Matrica!$H$3),Matrica!$J$9,IF(AND(AA111=Matrica!$A$10,AB111=Matrica!$B$3),Matrica!$D$10,IF(AND(AA111=Matrica!$A$10,AB111=Matrica!$E$3),Matrica!$G$10,IF(AND(AA111=Matrica!$A$10,AB111=Matrica!$H$3),Matrica!$J$10,IF(AND(AA111=Matrica!$A$11,AB111=Matrica!$B$3),Matrica!$D$11,IF(AND(AA111=Matrica!$A$11,AB111=Matrica!$E$3),Matrica!$G$11,IF(AND(AA111=Matrica!$A$11,AB111=Matrica!$H$3),Matrica!$J$11,IF(AND(AA111=Matrica!$A$12,AB111=Matrica!$B$3),Matrica!$D$12,IF(AND(AA111=Matrica!$A$12,AB111=Matrica!$E$3),Matrica!$G$12,IF(AND(AA111=Matrica!$A$12,AB111=Matrica!$H$3),Matrica!$J$12,IF(AND(AA111=Matrica!$A$13,AB111=Matrica!$B$3),Matrica!$D$13,IF(AND(AA111=Matrica!$A$13,AB111=Matrica!$E$3),Matrica!$G$13,IF(AND(AA111=Matrica!$A$13,AB111=Matrica!$H$3),Matrica!$J$13,IF(AND(AA111=Matrica!$A$14,AB111=Matrica!$B$3),Matrica!$D$14,IF(AND(AA111=Matrica!$A$14,AB111=Matrica!$E$3),Matrica!$G$14,IF(AND(AA111=Matrica!$A$14,AB111=Matrica!$H$3),Matrica!$J$14,IF(AND(AA111=Matrica!$A$15,AB111=Matrica!$B$3),Matrica!$D$15,IF(AND(AA111=Matrica!$A$15,AB111=Matrica!$E$3),Matrica!$G$15,IF(AND(AA111=Matrica!$A$15,AB111=Matrica!$H$3),Matrica!$J$15,IF(AND(AA111=Matrica!$A$16,AB111=Matrica!$B$3),Matrica!$D$16,IF(AND(AA111=Matrica!$A$16,AB111=Matrica!$E$3),Matrica!$G$16,IF(AND(AA111=Matrica!$A$16,AB111=Matrica!$H$3),Matrica!$J$16,"")))))))))))))))))))))))))))))))))))))))</f>
        <v>2.75</v>
      </c>
      <c r="AA111" s="45" t="s">
        <v>11</v>
      </c>
      <c r="AB111" s="45">
        <v>2</v>
      </c>
      <c r="AC111" s="50">
        <v>2.7</v>
      </c>
      <c r="AD111" s="37" t="str">
        <f t="shared" si="29"/>
        <v>ISTI</v>
      </c>
      <c r="AE111" s="37">
        <f t="shared" si="27"/>
        <v>-1.4598540145985412</v>
      </c>
      <c r="AF111" s="37">
        <f t="shared" si="28"/>
        <v>-1.4598540145985413E-2</v>
      </c>
      <c r="AG111" s="47">
        <v>3</v>
      </c>
      <c r="AH111" s="53">
        <f>AC110/((P110-P111)/P111+1)</f>
        <v>2.981350806451613</v>
      </c>
    </row>
    <row r="112" spans="3:34" ht="30" customHeight="1" x14ac:dyDescent="0.25">
      <c r="C112" s="52" t="s">
        <v>251</v>
      </c>
      <c r="D112" s="43" t="s">
        <v>54</v>
      </c>
      <c r="E112" s="39" t="s">
        <v>13</v>
      </c>
      <c r="F112" s="43" t="s">
        <v>137</v>
      </c>
      <c r="G112" s="38"/>
      <c r="H112" s="38"/>
      <c r="I112" s="38"/>
      <c r="J112" s="38">
        <v>13.42</v>
      </c>
      <c r="K112" s="38">
        <v>13.42</v>
      </c>
      <c r="L112" s="42">
        <f t="shared" si="26"/>
        <v>13.42</v>
      </c>
      <c r="M112" s="42">
        <f t="shared" si="34"/>
        <v>13.42</v>
      </c>
      <c r="N112" s="41">
        <v>2871.8</v>
      </c>
      <c r="O112" s="41">
        <f t="shared" si="30"/>
        <v>38539.556000000004</v>
      </c>
      <c r="P112" s="41">
        <f t="shared" si="31"/>
        <v>38539.556000000004</v>
      </c>
      <c r="Q112" s="41">
        <f t="shared" si="32"/>
        <v>13.679363941292351</v>
      </c>
      <c r="R112" s="41">
        <f t="shared" si="33"/>
        <v>13.679363941292351</v>
      </c>
      <c r="S112" s="41">
        <v>2.7</v>
      </c>
      <c r="T112" s="38" t="s">
        <v>11</v>
      </c>
      <c r="U112" s="38" t="s">
        <v>291</v>
      </c>
      <c r="V112" s="41">
        <v>2.7</v>
      </c>
      <c r="W112" s="38" t="s">
        <v>11</v>
      </c>
      <c r="X112" s="38" t="s">
        <v>291</v>
      </c>
      <c r="Y112" s="38">
        <f>IF(AND(AA112=Matrica!$A$4,AB112=Matrica!$B$3),Matrica!$B$4,IF(AND(AA112=Matrica!$A$4,AB112=Matrica!$E$3),Matrica!$E$4,IF(AND(AA112=Matrica!$A$4,AB112=Matrica!$H$3),Matrica!$H$4,IF(AND(AA112=Matrica!$A$5,AB112=Matrica!$B$3),Matrica!$B$5,IF(AND(AA112=Matrica!$A$5,AB112=Matrica!$E$3),Matrica!$E$5,IF(AND(AA112=Matrica!$A$5,AB112=Matrica!$H$3),Matrica!$H$5,IF(AND(AA112=Matrica!$A$6,AB112=Matrica!$B$3),Matrica!$B$6,IF(AND(AA112=Matrica!$A$6,AB112=Matrica!$E$3),Matrica!$E$6,IF(AND(AA112=Matrica!$A$6,AB112=Matrica!$H$3),Matrica!$H$6,IF(AND(AA112=Matrica!$A$7,AB112=Matrica!$B$3),Matrica!$B$7,IF(AND(AA112=Matrica!$A$7,AB112=Matrica!$E$3),Matrica!$E$7,IF(AND(AA112=Matrica!$A$7,AB112=Matrica!$H$3),Matrica!$H$7,IF(AND(AA112=Matrica!$A$8,AB112=Matrica!$B$3),Matrica!$B$8,IF(AND(AA112=Matrica!$A$8,AB112=Matrica!$E$3),Matrica!$E$8,IF(AND(AA112=Matrica!$A$8,AB112=Matrica!$H$3),Matrica!$H$8,IF(AND(AA112=Matrica!$A$9,AB112=Matrica!$B$3),Matrica!$B$9,IF(AND(AA112=Matrica!$A$9,AB112=Matrica!$E$3),Matrica!$E$9,IF(AND(AA112=Matrica!$A$9,AB112=Matrica!$H$3),Matrica!$H$9,IF(AND(AA112=Matrica!$A$10,AB112=Matrica!$B$3),Matrica!$B$10,IF(AND(AA112=Matrica!$A$10,AB112=Matrica!$E$3),Matrica!$E$10,IF(AND(AA112=Matrica!$A$10,AB112=Matrica!$H$3),Matrica!$H$10,IF(AND(AA112=Matrica!$A$11,AB112=Matrica!$B$3),Matrica!$B$11,IF(AND(AA112=Matrica!$A$11,AB112=Matrica!$E$3),Matrica!$E$11,IF(AND(AA112=Matrica!$A$11,AB112=Matrica!$H$3),Matrica!$H$11,IF(AND(AA112=Matrica!$A$12,AB112=Matrica!$B$3),Matrica!$B$12,IF(AND(AA112=Matrica!$A$12,AB112=Matrica!$E$3),Matrica!$E$12,IF(AND(AA112=Matrica!$A$12,AB112=Matrica!$H$3),Matrica!$H$12,IF(AND(AA112=Matrica!$A$13,AB112=Matrica!$B$3),Matrica!$B$13,IF(AND(AA112=Matrica!$A$13,AB112=Matrica!$E$3),Matrica!$E$13,IF(AND(AA112=Matrica!$A$13,AB112=Matrica!$H$3),Matrica!$H$13,IF(AND(AA112=Matrica!$A$14,AB112=Matrica!$B$3),Matrica!$B$14,IF(AND(AA112=Matrica!$A$14,AB112=Matrica!$E$3),Matrica!$E$14,IF(AND(AA112=Matrica!$A$14,AB112=Matrica!$H$3),Matrica!$H$14,IF(AND(AA112=Matrica!$A$15,AB112=Matrica!$B$3),Matrica!$B$15,IF(AND(AA112=Matrica!$A$15,AB112=Matrica!$E$3),Matrica!$E$15,IF(AND(AA112=Matrica!$A$15,AB112=Matrica!$H$3),Matrica!$H$15,IF(AND(AA112=Matrica!$A$16,AB112=Matrica!$B$3),Matrica!$B$16,IF(AND(AA112=Matrica!$A$16,AB112=Matrica!$E$3),Matrica!$E$16,IF(AND(AA112=Matrica!$A$16,AB112=Matrica!$H$3),Matrica!$H$16,"")))))))))))))))))))))))))))))))))))))))</f>
        <v>2.59</v>
      </c>
      <c r="Z112" s="38">
        <f>IF(AND(AA112=Matrica!$A$4,AB112=Matrica!$B$3),Matrica!$D$4,IF(AND(AA112=Matrica!$A$4,AB112=Matrica!$E$3),Matrica!$G$4,IF(AND(AA112=Matrica!$A$4,AB112=Matrica!$H$3),Matrica!$J$4,IF(AND(AA112=Matrica!$A$5,AB112=Matrica!$B$3),Matrica!$D$5,IF(AND(AA112=Matrica!$A$5,AB112=Matrica!$E$3),Matrica!$G$5,IF(AND(AA112=Matrica!$A$5,AB112=Matrica!$H$3),Matrica!$J$5,IF(AND(AA112=Matrica!$A$6,AB112=Matrica!$B$3),Matrica!$D$6,IF(AND(AA112=Matrica!$A$6,AB112=Matrica!$E$3),Matrica!$G$6,IF(AND(AA112=Matrica!$A$6,AB112=Matrica!$H$3),Matrica!$J$6,IF(AND(AA112=Matrica!$A$7,AB112=Matrica!$B$3),Matrica!$D$7,IF(AND(AA112=Matrica!$A$7,AB112=Matrica!$E$3),Matrica!$G$7,IF(AND(AA112=Matrica!$A$7,AB112=Matrica!$H$3),Matrica!$J$7,IF(AND(AA112=Matrica!$A$8,AB112=Matrica!$B$3),Matrica!$D$8,IF(AND(AA112=Matrica!$A$8,AB112=Matrica!$E$3),Matrica!$G$8,IF(AND(AA112=Matrica!$A$8,AB112=Matrica!$H$3),Matrica!$J$8,IF(AND(AA112=Matrica!$A$9,AB112=Matrica!$B$3),Matrica!$D$9,IF(AND(AA112=Matrica!$A$9,AB112=Matrica!$E$3),Matrica!$G$9,IF(AND(AA112=Matrica!$A$9,AB112=Matrica!$H$3),Matrica!$J$9,IF(AND(AA112=Matrica!$A$10,AB112=Matrica!$B$3),Matrica!$D$10,IF(AND(AA112=Matrica!$A$10,AB112=Matrica!$E$3),Matrica!$G$10,IF(AND(AA112=Matrica!$A$10,AB112=Matrica!$H$3),Matrica!$J$10,IF(AND(AA112=Matrica!$A$11,AB112=Matrica!$B$3),Matrica!$D$11,IF(AND(AA112=Matrica!$A$11,AB112=Matrica!$E$3),Matrica!$G$11,IF(AND(AA112=Matrica!$A$11,AB112=Matrica!$H$3),Matrica!$J$11,IF(AND(AA112=Matrica!$A$12,AB112=Matrica!$B$3),Matrica!$D$12,IF(AND(AA112=Matrica!$A$12,AB112=Matrica!$E$3),Matrica!$G$12,IF(AND(AA112=Matrica!$A$12,AB112=Matrica!$H$3),Matrica!$J$12,IF(AND(AA112=Matrica!$A$13,AB112=Matrica!$B$3),Matrica!$D$13,IF(AND(AA112=Matrica!$A$13,AB112=Matrica!$E$3),Matrica!$G$13,IF(AND(AA112=Matrica!$A$13,AB112=Matrica!$H$3),Matrica!$J$13,IF(AND(AA112=Matrica!$A$14,AB112=Matrica!$B$3),Matrica!$D$14,IF(AND(AA112=Matrica!$A$14,AB112=Matrica!$E$3),Matrica!$G$14,IF(AND(AA112=Matrica!$A$14,AB112=Matrica!$H$3),Matrica!$J$14,IF(AND(AA112=Matrica!$A$15,AB112=Matrica!$B$3),Matrica!$D$15,IF(AND(AA112=Matrica!$A$15,AB112=Matrica!$E$3),Matrica!$G$15,IF(AND(AA112=Matrica!$A$15,AB112=Matrica!$H$3),Matrica!$J$15,IF(AND(AA112=Matrica!$A$16,AB112=Matrica!$B$3),Matrica!$D$16,IF(AND(AA112=Matrica!$A$16,AB112=Matrica!$E$3),Matrica!$G$16,IF(AND(AA112=Matrica!$A$16,AB112=Matrica!$H$3),Matrica!$J$16,"")))))))))))))))))))))))))))))))))))))))</f>
        <v>2.75</v>
      </c>
      <c r="AA112" s="45" t="s">
        <v>11</v>
      </c>
      <c r="AB112" s="45">
        <v>2</v>
      </c>
      <c r="AC112" s="50">
        <v>2.7</v>
      </c>
      <c r="AD112" s="37" t="str">
        <f t="shared" si="29"/>
        <v>ISTI</v>
      </c>
      <c r="AE112" s="37">
        <f t="shared" si="27"/>
        <v>0</v>
      </c>
      <c r="AF112" s="37">
        <f t="shared" si="28"/>
        <v>0</v>
      </c>
      <c r="AG112" s="47">
        <v>5</v>
      </c>
      <c r="AH112" s="53">
        <f>AC111/((P111-P112)/P112+1)</f>
        <v>2.6545054945054942</v>
      </c>
    </row>
    <row r="113" spans="3:34" ht="30" x14ac:dyDescent="0.25">
      <c r="C113" s="52" t="s">
        <v>252</v>
      </c>
      <c r="D113" s="43" t="s">
        <v>55</v>
      </c>
      <c r="E113" s="39" t="s">
        <v>10</v>
      </c>
      <c r="F113" s="43" t="s">
        <v>137</v>
      </c>
      <c r="G113" s="38"/>
      <c r="H113" s="38"/>
      <c r="I113" s="38">
        <v>0.1</v>
      </c>
      <c r="J113" s="38">
        <v>17.32</v>
      </c>
      <c r="K113" s="38">
        <v>17.32</v>
      </c>
      <c r="L113" s="42">
        <f t="shared" si="26"/>
        <v>17.32</v>
      </c>
      <c r="M113" s="42">
        <f t="shared" si="34"/>
        <v>19.052</v>
      </c>
      <c r="N113" s="41">
        <v>2871.8</v>
      </c>
      <c r="O113" s="41">
        <f t="shared" si="30"/>
        <v>49739.576000000001</v>
      </c>
      <c r="P113" s="41">
        <f t="shared" si="31"/>
        <v>54713.533600000002</v>
      </c>
      <c r="Q113" s="41">
        <f t="shared" si="32"/>
        <v>17.654737962979397</v>
      </c>
      <c r="R113" s="41">
        <f t="shared" si="33"/>
        <v>19.420211759277336</v>
      </c>
      <c r="S113" s="41">
        <v>3.48</v>
      </c>
      <c r="T113" s="38" t="s">
        <v>9</v>
      </c>
      <c r="U113" s="38" t="s">
        <v>292</v>
      </c>
      <c r="V113" s="41">
        <v>3.83</v>
      </c>
      <c r="W113" s="38" t="s">
        <v>9</v>
      </c>
      <c r="X113" s="38" t="s">
        <v>291</v>
      </c>
      <c r="Y113" s="38">
        <f>IF(AND(AA113=Matrica!$A$4,AB113=Matrica!$B$3),Matrica!$B$4,IF(AND(AA113=Matrica!$A$4,AB113=Matrica!$E$3),Matrica!$E$4,IF(AND(AA113=Matrica!$A$4,AB113=Matrica!$H$3),Matrica!$H$4,IF(AND(AA113=Matrica!$A$5,AB113=Matrica!$B$3),Matrica!$B$5,IF(AND(AA113=Matrica!$A$5,AB113=Matrica!$E$3),Matrica!$E$5,IF(AND(AA113=Matrica!$A$5,AB113=Matrica!$H$3),Matrica!$H$5,IF(AND(AA113=Matrica!$A$6,AB113=Matrica!$B$3),Matrica!$B$6,IF(AND(AA113=Matrica!$A$6,AB113=Matrica!$E$3),Matrica!$E$6,IF(AND(AA113=Matrica!$A$6,AB113=Matrica!$H$3),Matrica!$H$6,IF(AND(AA113=Matrica!$A$7,AB113=Matrica!$B$3),Matrica!$B$7,IF(AND(AA113=Matrica!$A$7,AB113=Matrica!$E$3),Matrica!$E$7,IF(AND(AA113=Matrica!$A$7,AB113=Matrica!$H$3),Matrica!$H$7,IF(AND(AA113=Matrica!$A$8,AB113=Matrica!$B$3),Matrica!$B$8,IF(AND(AA113=Matrica!$A$8,AB113=Matrica!$E$3),Matrica!$E$8,IF(AND(AA113=Matrica!$A$8,AB113=Matrica!$H$3),Matrica!$H$8,IF(AND(AA113=Matrica!$A$9,AB113=Matrica!$B$3),Matrica!$B$9,IF(AND(AA113=Matrica!$A$9,AB113=Matrica!$E$3),Matrica!$E$9,IF(AND(AA113=Matrica!$A$9,AB113=Matrica!$H$3),Matrica!$H$9,IF(AND(AA113=Matrica!$A$10,AB113=Matrica!$B$3),Matrica!$B$10,IF(AND(AA113=Matrica!$A$10,AB113=Matrica!$E$3),Matrica!$E$10,IF(AND(AA113=Matrica!$A$10,AB113=Matrica!$H$3),Matrica!$H$10,IF(AND(AA113=Matrica!$A$11,AB113=Matrica!$B$3),Matrica!$B$11,IF(AND(AA113=Matrica!$A$11,AB113=Matrica!$E$3),Matrica!$E$11,IF(AND(AA113=Matrica!$A$11,AB113=Matrica!$H$3),Matrica!$H$11,IF(AND(AA113=Matrica!$A$12,AB113=Matrica!$B$3),Matrica!$B$12,IF(AND(AA113=Matrica!$A$12,AB113=Matrica!$E$3),Matrica!$E$12,IF(AND(AA113=Matrica!$A$12,AB113=Matrica!$H$3),Matrica!$H$12,IF(AND(AA113=Matrica!$A$13,AB113=Matrica!$B$3),Matrica!$B$13,IF(AND(AA113=Matrica!$A$13,AB113=Matrica!$E$3),Matrica!$E$13,IF(AND(AA113=Matrica!$A$13,AB113=Matrica!$H$3),Matrica!$H$13,IF(AND(AA113=Matrica!$A$14,AB113=Matrica!$B$3),Matrica!$B$14,IF(AND(AA113=Matrica!$A$14,AB113=Matrica!$E$3),Matrica!$E$14,IF(AND(AA113=Matrica!$A$14,AB113=Matrica!$H$3),Matrica!$H$14,IF(AND(AA113=Matrica!$A$15,AB113=Matrica!$B$3),Matrica!$B$15,IF(AND(AA113=Matrica!$A$15,AB113=Matrica!$E$3),Matrica!$E$15,IF(AND(AA113=Matrica!$A$15,AB113=Matrica!$H$3),Matrica!$H$15,IF(AND(AA113=Matrica!$A$16,AB113=Matrica!$B$3),Matrica!$B$16,IF(AND(AA113=Matrica!$A$16,AB113=Matrica!$E$3),Matrica!$E$16,IF(AND(AA113=Matrica!$A$16,AB113=Matrica!$H$3),Matrica!$H$16,"")))))))))))))))))))))))))))))))))))))))</f>
        <v>3.84</v>
      </c>
      <c r="Z113" s="38">
        <f>IF(AND(AA113=Matrica!$A$4,AB113=Matrica!$B$3),Matrica!$D$4,IF(AND(AA113=Matrica!$A$4,AB113=Matrica!$E$3),Matrica!$G$4,IF(AND(AA113=Matrica!$A$4,AB113=Matrica!$H$3),Matrica!$J$4,IF(AND(AA113=Matrica!$A$5,AB113=Matrica!$B$3),Matrica!$D$5,IF(AND(AA113=Matrica!$A$5,AB113=Matrica!$E$3),Matrica!$G$5,IF(AND(AA113=Matrica!$A$5,AB113=Matrica!$H$3),Matrica!$J$5,IF(AND(AA113=Matrica!$A$6,AB113=Matrica!$B$3),Matrica!$D$6,IF(AND(AA113=Matrica!$A$6,AB113=Matrica!$E$3),Matrica!$G$6,IF(AND(AA113=Matrica!$A$6,AB113=Matrica!$H$3),Matrica!$J$6,IF(AND(AA113=Matrica!$A$7,AB113=Matrica!$B$3),Matrica!$D$7,IF(AND(AA113=Matrica!$A$7,AB113=Matrica!$E$3),Matrica!$G$7,IF(AND(AA113=Matrica!$A$7,AB113=Matrica!$H$3),Matrica!$J$7,IF(AND(AA113=Matrica!$A$8,AB113=Matrica!$B$3),Matrica!$D$8,IF(AND(AA113=Matrica!$A$8,AB113=Matrica!$E$3),Matrica!$G$8,IF(AND(AA113=Matrica!$A$8,AB113=Matrica!$H$3),Matrica!$J$8,IF(AND(AA113=Matrica!$A$9,AB113=Matrica!$B$3),Matrica!$D$9,IF(AND(AA113=Matrica!$A$9,AB113=Matrica!$E$3),Matrica!$G$9,IF(AND(AA113=Matrica!$A$9,AB113=Matrica!$H$3),Matrica!$J$9,IF(AND(AA113=Matrica!$A$10,AB113=Matrica!$B$3),Matrica!$D$10,IF(AND(AA113=Matrica!$A$10,AB113=Matrica!$E$3),Matrica!$G$10,IF(AND(AA113=Matrica!$A$10,AB113=Matrica!$H$3),Matrica!$J$10,IF(AND(AA113=Matrica!$A$11,AB113=Matrica!$B$3),Matrica!$D$11,IF(AND(AA113=Matrica!$A$11,AB113=Matrica!$E$3),Matrica!$G$11,IF(AND(AA113=Matrica!$A$11,AB113=Matrica!$H$3),Matrica!$J$11,IF(AND(AA113=Matrica!$A$12,AB113=Matrica!$B$3),Matrica!$D$12,IF(AND(AA113=Matrica!$A$12,AB113=Matrica!$E$3),Matrica!$G$12,IF(AND(AA113=Matrica!$A$12,AB113=Matrica!$H$3),Matrica!$J$12,IF(AND(AA113=Matrica!$A$13,AB113=Matrica!$B$3),Matrica!$D$13,IF(AND(AA113=Matrica!$A$13,AB113=Matrica!$E$3),Matrica!$G$13,IF(AND(AA113=Matrica!$A$13,AB113=Matrica!$H$3),Matrica!$J$13,IF(AND(AA113=Matrica!$A$14,AB113=Matrica!$B$3),Matrica!$D$14,IF(AND(AA113=Matrica!$A$14,AB113=Matrica!$E$3),Matrica!$G$14,IF(AND(AA113=Matrica!$A$14,AB113=Matrica!$H$3),Matrica!$J$14,IF(AND(AA113=Matrica!$A$15,AB113=Matrica!$B$3),Matrica!$D$15,IF(AND(AA113=Matrica!$A$15,AB113=Matrica!$E$3),Matrica!$G$15,IF(AND(AA113=Matrica!$A$15,AB113=Matrica!$H$3),Matrica!$J$15,IF(AND(AA113=Matrica!$A$16,AB113=Matrica!$B$3),Matrica!$D$16,IF(AND(AA113=Matrica!$A$16,AB113=Matrica!$E$3),Matrica!$G$16,IF(AND(AA113=Matrica!$A$16,AB113=Matrica!$H$3),Matrica!$J$16,"")))))))))))))))))))))))))))))))))))))))</f>
        <v>3.96</v>
      </c>
      <c r="AA113" s="45" t="s">
        <v>9</v>
      </c>
      <c r="AB113" s="45">
        <v>3</v>
      </c>
      <c r="AC113" s="50">
        <v>3.9</v>
      </c>
      <c r="AD113" s="37" t="str">
        <f t="shared" si="29"/>
        <v>RAST</v>
      </c>
      <c r="AE113" s="37">
        <f t="shared" si="27"/>
        <v>12.068965517241377</v>
      </c>
      <c r="AF113" s="37">
        <f t="shared" si="28"/>
        <v>1.8276762402088732E-2</v>
      </c>
      <c r="AG113" s="47">
        <v>24</v>
      </c>
    </row>
    <row r="114" spans="3:34" ht="30" customHeight="1" x14ac:dyDescent="0.25">
      <c r="C114" s="52" t="s">
        <v>253</v>
      </c>
      <c r="D114" s="43" t="s">
        <v>55</v>
      </c>
      <c r="E114" s="39" t="s">
        <v>11</v>
      </c>
      <c r="F114" s="43" t="s">
        <v>137</v>
      </c>
      <c r="G114" s="38"/>
      <c r="H114" s="38"/>
      <c r="I114" s="38">
        <v>0.1</v>
      </c>
      <c r="J114" s="38">
        <v>14.88</v>
      </c>
      <c r="K114" s="38">
        <v>14.88</v>
      </c>
      <c r="L114" s="42">
        <f t="shared" si="26"/>
        <v>14.88</v>
      </c>
      <c r="M114" s="42">
        <f t="shared" si="34"/>
        <v>16.368000000000002</v>
      </c>
      <c r="N114" s="41">
        <v>2871.8</v>
      </c>
      <c r="O114" s="41">
        <f t="shared" si="30"/>
        <v>42732.384000000005</v>
      </c>
      <c r="P114" s="41">
        <f t="shared" si="31"/>
        <v>47005.622400000007</v>
      </c>
      <c r="Q114" s="41">
        <f t="shared" si="32"/>
        <v>15.167580882744426</v>
      </c>
      <c r="R114" s="41">
        <f t="shared" si="33"/>
        <v>16.684338971018867</v>
      </c>
      <c r="S114" s="41">
        <v>2.99</v>
      </c>
      <c r="T114" s="38" t="s">
        <v>10</v>
      </c>
      <c r="U114" s="38" t="s">
        <v>292</v>
      </c>
      <c r="V114" s="41">
        <v>3.29</v>
      </c>
      <c r="W114" s="38" t="s">
        <v>10</v>
      </c>
      <c r="X114" s="38" t="s">
        <v>291</v>
      </c>
      <c r="Y114" s="38">
        <f>IF(AND(AA114=Matrica!$A$4,AB114=Matrica!$B$3),Matrica!$B$4,IF(AND(AA114=Matrica!$A$4,AB114=Matrica!$E$3),Matrica!$E$4,IF(AND(AA114=Matrica!$A$4,AB114=Matrica!$H$3),Matrica!$H$4,IF(AND(AA114=Matrica!$A$5,AB114=Matrica!$B$3),Matrica!$B$5,IF(AND(AA114=Matrica!$A$5,AB114=Matrica!$E$3),Matrica!$E$5,IF(AND(AA114=Matrica!$A$5,AB114=Matrica!$H$3),Matrica!$H$5,IF(AND(AA114=Matrica!$A$6,AB114=Matrica!$B$3),Matrica!$B$6,IF(AND(AA114=Matrica!$A$6,AB114=Matrica!$E$3),Matrica!$E$6,IF(AND(AA114=Matrica!$A$6,AB114=Matrica!$H$3),Matrica!$H$6,IF(AND(AA114=Matrica!$A$7,AB114=Matrica!$B$3),Matrica!$B$7,IF(AND(AA114=Matrica!$A$7,AB114=Matrica!$E$3),Matrica!$E$7,IF(AND(AA114=Matrica!$A$7,AB114=Matrica!$H$3),Matrica!$H$7,IF(AND(AA114=Matrica!$A$8,AB114=Matrica!$B$3),Matrica!$B$8,IF(AND(AA114=Matrica!$A$8,AB114=Matrica!$E$3),Matrica!$E$8,IF(AND(AA114=Matrica!$A$8,AB114=Matrica!$H$3),Matrica!$H$8,IF(AND(AA114=Matrica!$A$9,AB114=Matrica!$B$3),Matrica!$B$9,IF(AND(AA114=Matrica!$A$9,AB114=Matrica!$E$3),Matrica!$E$9,IF(AND(AA114=Matrica!$A$9,AB114=Matrica!$H$3),Matrica!$H$9,IF(AND(AA114=Matrica!$A$10,AB114=Matrica!$B$3),Matrica!$B$10,IF(AND(AA114=Matrica!$A$10,AB114=Matrica!$E$3),Matrica!$E$10,IF(AND(AA114=Matrica!$A$10,AB114=Matrica!$H$3),Matrica!$H$10,IF(AND(AA114=Matrica!$A$11,AB114=Matrica!$B$3),Matrica!$B$11,IF(AND(AA114=Matrica!$A$11,AB114=Matrica!$E$3),Matrica!$E$11,IF(AND(AA114=Matrica!$A$11,AB114=Matrica!$H$3),Matrica!$H$11,IF(AND(AA114=Matrica!$A$12,AB114=Matrica!$B$3),Matrica!$B$12,IF(AND(AA114=Matrica!$A$12,AB114=Matrica!$E$3),Matrica!$E$12,IF(AND(AA114=Matrica!$A$12,AB114=Matrica!$H$3),Matrica!$H$12,IF(AND(AA114=Matrica!$A$13,AB114=Matrica!$B$3),Matrica!$B$13,IF(AND(AA114=Matrica!$A$13,AB114=Matrica!$E$3),Matrica!$E$13,IF(AND(AA114=Matrica!$A$13,AB114=Matrica!$H$3),Matrica!$H$13,IF(AND(AA114=Matrica!$A$14,AB114=Matrica!$B$3),Matrica!$B$14,IF(AND(AA114=Matrica!$A$14,AB114=Matrica!$E$3),Matrica!$E$14,IF(AND(AA114=Matrica!$A$14,AB114=Matrica!$H$3),Matrica!$H$14,IF(AND(AA114=Matrica!$A$15,AB114=Matrica!$B$3),Matrica!$B$15,IF(AND(AA114=Matrica!$A$15,AB114=Matrica!$E$3),Matrica!$E$15,IF(AND(AA114=Matrica!$A$15,AB114=Matrica!$H$3),Matrica!$H$15,IF(AND(AA114=Matrica!$A$16,AB114=Matrica!$B$3),Matrica!$B$16,IF(AND(AA114=Matrica!$A$16,AB114=Matrica!$E$3),Matrica!$E$16,IF(AND(AA114=Matrica!$A$16,AB114=Matrica!$H$3),Matrica!$H$16,"")))))))))))))))))))))))))))))))))))))))</f>
        <v>3.12</v>
      </c>
      <c r="Z114" s="38">
        <f>IF(AND(AA114=Matrica!$A$4,AB114=Matrica!$B$3),Matrica!$D$4,IF(AND(AA114=Matrica!$A$4,AB114=Matrica!$E$3),Matrica!$G$4,IF(AND(AA114=Matrica!$A$4,AB114=Matrica!$H$3),Matrica!$J$4,IF(AND(AA114=Matrica!$A$5,AB114=Matrica!$B$3),Matrica!$D$5,IF(AND(AA114=Matrica!$A$5,AB114=Matrica!$E$3),Matrica!$G$5,IF(AND(AA114=Matrica!$A$5,AB114=Matrica!$H$3),Matrica!$J$5,IF(AND(AA114=Matrica!$A$6,AB114=Matrica!$B$3),Matrica!$D$6,IF(AND(AA114=Matrica!$A$6,AB114=Matrica!$E$3),Matrica!$G$6,IF(AND(AA114=Matrica!$A$6,AB114=Matrica!$H$3),Matrica!$J$6,IF(AND(AA114=Matrica!$A$7,AB114=Matrica!$B$3),Matrica!$D$7,IF(AND(AA114=Matrica!$A$7,AB114=Matrica!$E$3),Matrica!$G$7,IF(AND(AA114=Matrica!$A$7,AB114=Matrica!$H$3),Matrica!$J$7,IF(AND(AA114=Matrica!$A$8,AB114=Matrica!$B$3),Matrica!$D$8,IF(AND(AA114=Matrica!$A$8,AB114=Matrica!$E$3),Matrica!$G$8,IF(AND(AA114=Matrica!$A$8,AB114=Matrica!$H$3),Matrica!$J$8,IF(AND(AA114=Matrica!$A$9,AB114=Matrica!$B$3),Matrica!$D$9,IF(AND(AA114=Matrica!$A$9,AB114=Matrica!$E$3),Matrica!$G$9,IF(AND(AA114=Matrica!$A$9,AB114=Matrica!$H$3),Matrica!$J$9,IF(AND(AA114=Matrica!$A$10,AB114=Matrica!$B$3),Matrica!$D$10,IF(AND(AA114=Matrica!$A$10,AB114=Matrica!$E$3),Matrica!$G$10,IF(AND(AA114=Matrica!$A$10,AB114=Matrica!$H$3),Matrica!$J$10,IF(AND(AA114=Matrica!$A$11,AB114=Matrica!$B$3),Matrica!$D$11,IF(AND(AA114=Matrica!$A$11,AB114=Matrica!$E$3),Matrica!$G$11,IF(AND(AA114=Matrica!$A$11,AB114=Matrica!$H$3),Matrica!$J$11,IF(AND(AA114=Matrica!$A$12,AB114=Matrica!$B$3),Matrica!$D$12,IF(AND(AA114=Matrica!$A$12,AB114=Matrica!$E$3),Matrica!$G$12,IF(AND(AA114=Matrica!$A$12,AB114=Matrica!$H$3),Matrica!$J$12,IF(AND(AA114=Matrica!$A$13,AB114=Matrica!$B$3),Matrica!$D$13,IF(AND(AA114=Matrica!$A$13,AB114=Matrica!$E$3),Matrica!$G$13,IF(AND(AA114=Matrica!$A$13,AB114=Matrica!$H$3),Matrica!$J$13,IF(AND(AA114=Matrica!$A$14,AB114=Matrica!$B$3),Matrica!$D$14,IF(AND(AA114=Matrica!$A$14,AB114=Matrica!$E$3),Matrica!$G$14,IF(AND(AA114=Matrica!$A$14,AB114=Matrica!$H$3),Matrica!$J$14,IF(AND(AA114=Matrica!$A$15,AB114=Matrica!$B$3),Matrica!$D$15,IF(AND(AA114=Matrica!$A$15,AB114=Matrica!$E$3),Matrica!$G$15,IF(AND(AA114=Matrica!$A$15,AB114=Matrica!$H$3),Matrica!$J$15,IF(AND(AA114=Matrica!$A$16,AB114=Matrica!$B$3),Matrica!$D$16,IF(AND(AA114=Matrica!$A$16,AB114=Matrica!$E$3),Matrica!$G$16,IF(AND(AA114=Matrica!$A$16,AB114=Matrica!$H$3),Matrica!$J$16,"")))))))))))))))))))))))))))))))))))))))</f>
        <v>3.33</v>
      </c>
      <c r="AA114" s="45" t="s">
        <v>10</v>
      </c>
      <c r="AB114" s="45">
        <v>2</v>
      </c>
      <c r="AC114" s="50">
        <v>3.33</v>
      </c>
      <c r="AD114" s="37" t="str">
        <f t="shared" si="29"/>
        <v>ISTI</v>
      </c>
      <c r="AE114" s="37">
        <f t="shared" si="27"/>
        <v>11.371237458193974</v>
      </c>
      <c r="AF114" s="37">
        <f t="shared" si="28"/>
        <v>1.2158054711246211E-2</v>
      </c>
      <c r="AG114" s="47">
        <v>4</v>
      </c>
      <c r="AH114" s="53">
        <f>AC113/((P113-P114)/P114+1)</f>
        <v>3.3505773672055432</v>
      </c>
    </row>
    <row r="115" spans="3:34" ht="30" x14ac:dyDescent="0.25">
      <c r="C115" s="52" t="s">
        <v>254</v>
      </c>
      <c r="D115" s="44" t="s">
        <v>55</v>
      </c>
      <c r="E115" s="39" t="s">
        <v>12</v>
      </c>
      <c r="F115" s="43" t="s">
        <v>137</v>
      </c>
      <c r="G115" s="38"/>
      <c r="H115" s="38"/>
      <c r="I115" s="38">
        <v>0.1</v>
      </c>
      <c r="J115" s="38">
        <v>13.65</v>
      </c>
      <c r="K115" s="38">
        <v>13.65</v>
      </c>
      <c r="L115" s="42">
        <f t="shared" si="26"/>
        <v>13.65</v>
      </c>
      <c r="M115" s="42">
        <f t="shared" si="34"/>
        <v>15.015000000000001</v>
      </c>
      <c r="N115" s="41">
        <v>2871.8</v>
      </c>
      <c r="O115" s="41">
        <f t="shared" si="30"/>
        <v>39200.070000000007</v>
      </c>
      <c r="P115" s="41">
        <f t="shared" si="31"/>
        <v>43120.077000000005</v>
      </c>
      <c r="Q115" s="41">
        <f t="shared" si="32"/>
        <v>13.913809075904664</v>
      </c>
      <c r="R115" s="41">
        <f t="shared" si="33"/>
        <v>15.305189983495131</v>
      </c>
      <c r="S115" s="41">
        <v>2.74</v>
      </c>
      <c r="T115" s="38" t="s">
        <v>11</v>
      </c>
      <c r="U115" s="38" t="s">
        <v>291</v>
      </c>
      <c r="V115" s="41">
        <v>3.02</v>
      </c>
      <c r="W115" s="38" t="s">
        <v>10</v>
      </c>
      <c r="X115" s="38" t="s">
        <v>292</v>
      </c>
      <c r="Y115" s="38">
        <f>IF(AND(AA115=Matrica!$A$4,AB115=Matrica!$B$3),Matrica!$B$4,IF(AND(AA115=Matrica!$A$4,AB115=Matrica!$E$3),Matrica!$E$4,IF(AND(AA115=Matrica!$A$4,AB115=Matrica!$H$3),Matrica!$H$4,IF(AND(AA115=Matrica!$A$5,AB115=Matrica!$B$3),Matrica!$B$5,IF(AND(AA115=Matrica!$A$5,AB115=Matrica!$E$3),Matrica!$E$5,IF(AND(AA115=Matrica!$A$5,AB115=Matrica!$H$3),Matrica!$H$5,IF(AND(AA115=Matrica!$A$6,AB115=Matrica!$B$3),Matrica!$B$6,IF(AND(AA115=Matrica!$A$6,AB115=Matrica!$E$3),Matrica!$E$6,IF(AND(AA115=Matrica!$A$6,AB115=Matrica!$H$3),Matrica!$H$6,IF(AND(AA115=Matrica!$A$7,AB115=Matrica!$B$3),Matrica!$B$7,IF(AND(AA115=Matrica!$A$7,AB115=Matrica!$E$3),Matrica!$E$7,IF(AND(AA115=Matrica!$A$7,AB115=Matrica!$H$3),Matrica!$H$7,IF(AND(AA115=Matrica!$A$8,AB115=Matrica!$B$3),Matrica!$B$8,IF(AND(AA115=Matrica!$A$8,AB115=Matrica!$E$3),Matrica!$E$8,IF(AND(AA115=Matrica!$A$8,AB115=Matrica!$H$3),Matrica!$H$8,IF(AND(AA115=Matrica!$A$9,AB115=Matrica!$B$3),Matrica!$B$9,IF(AND(AA115=Matrica!$A$9,AB115=Matrica!$E$3),Matrica!$E$9,IF(AND(AA115=Matrica!$A$9,AB115=Matrica!$H$3),Matrica!$H$9,IF(AND(AA115=Matrica!$A$10,AB115=Matrica!$B$3),Matrica!$B$10,IF(AND(AA115=Matrica!$A$10,AB115=Matrica!$E$3),Matrica!$E$10,IF(AND(AA115=Matrica!$A$10,AB115=Matrica!$H$3),Matrica!$H$10,IF(AND(AA115=Matrica!$A$11,AB115=Matrica!$B$3),Matrica!$B$11,IF(AND(AA115=Matrica!$A$11,AB115=Matrica!$E$3),Matrica!$E$11,IF(AND(AA115=Matrica!$A$11,AB115=Matrica!$H$3),Matrica!$H$11,IF(AND(AA115=Matrica!$A$12,AB115=Matrica!$B$3),Matrica!$B$12,IF(AND(AA115=Matrica!$A$12,AB115=Matrica!$E$3),Matrica!$E$12,IF(AND(AA115=Matrica!$A$12,AB115=Matrica!$H$3),Matrica!$H$12,IF(AND(AA115=Matrica!$A$13,AB115=Matrica!$B$3),Matrica!$B$13,IF(AND(AA115=Matrica!$A$13,AB115=Matrica!$E$3),Matrica!$E$13,IF(AND(AA115=Matrica!$A$13,AB115=Matrica!$H$3),Matrica!$H$13,IF(AND(AA115=Matrica!$A$14,AB115=Matrica!$B$3),Matrica!$B$14,IF(AND(AA115=Matrica!$A$14,AB115=Matrica!$E$3),Matrica!$E$14,IF(AND(AA115=Matrica!$A$14,AB115=Matrica!$H$3),Matrica!$H$14,IF(AND(AA115=Matrica!$A$15,AB115=Matrica!$B$3),Matrica!$B$15,IF(AND(AA115=Matrica!$A$15,AB115=Matrica!$E$3),Matrica!$E$15,IF(AND(AA115=Matrica!$A$15,AB115=Matrica!$H$3),Matrica!$H$15,IF(AND(AA115=Matrica!$A$16,AB115=Matrica!$B$3),Matrica!$B$16,IF(AND(AA115=Matrica!$A$16,AB115=Matrica!$E$3),Matrica!$E$16,IF(AND(AA115=Matrica!$A$16,AB115=Matrica!$H$3),Matrica!$H$16,"")))))))))))))))))))))))))))))))))))))))</f>
        <v>2.59</v>
      </c>
      <c r="Z115" s="38">
        <f>IF(AND(AA115=Matrica!$A$4,AB115=Matrica!$B$3),Matrica!$D$4,IF(AND(AA115=Matrica!$A$4,AB115=Matrica!$E$3),Matrica!$G$4,IF(AND(AA115=Matrica!$A$4,AB115=Matrica!$H$3),Matrica!$J$4,IF(AND(AA115=Matrica!$A$5,AB115=Matrica!$B$3),Matrica!$D$5,IF(AND(AA115=Matrica!$A$5,AB115=Matrica!$E$3),Matrica!$G$5,IF(AND(AA115=Matrica!$A$5,AB115=Matrica!$H$3),Matrica!$J$5,IF(AND(AA115=Matrica!$A$6,AB115=Matrica!$B$3),Matrica!$D$6,IF(AND(AA115=Matrica!$A$6,AB115=Matrica!$E$3),Matrica!$G$6,IF(AND(AA115=Matrica!$A$6,AB115=Matrica!$H$3),Matrica!$J$6,IF(AND(AA115=Matrica!$A$7,AB115=Matrica!$B$3),Matrica!$D$7,IF(AND(AA115=Matrica!$A$7,AB115=Matrica!$E$3),Matrica!$G$7,IF(AND(AA115=Matrica!$A$7,AB115=Matrica!$H$3),Matrica!$J$7,IF(AND(AA115=Matrica!$A$8,AB115=Matrica!$B$3),Matrica!$D$8,IF(AND(AA115=Matrica!$A$8,AB115=Matrica!$E$3),Matrica!$G$8,IF(AND(AA115=Matrica!$A$8,AB115=Matrica!$H$3),Matrica!$J$8,IF(AND(AA115=Matrica!$A$9,AB115=Matrica!$B$3),Matrica!$D$9,IF(AND(AA115=Matrica!$A$9,AB115=Matrica!$E$3),Matrica!$G$9,IF(AND(AA115=Matrica!$A$9,AB115=Matrica!$H$3),Matrica!$J$9,IF(AND(AA115=Matrica!$A$10,AB115=Matrica!$B$3),Matrica!$D$10,IF(AND(AA115=Matrica!$A$10,AB115=Matrica!$E$3),Matrica!$G$10,IF(AND(AA115=Matrica!$A$10,AB115=Matrica!$H$3),Matrica!$J$10,IF(AND(AA115=Matrica!$A$11,AB115=Matrica!$B$3),Matrica!$D$11,IF(AND(AA115=Matrica!$A$11,AB115=Matrica!$E$3),Matrica!$G$11,IF(AND(AA115=Matrica!$A$11,AB115=Matrica!$H$3),Matrica!$J$11,IF(AND(AA115=Matrica!$A$12,AB115=Matrica!$B$3),Matrica!$D$12,IF(AND(AA115=Matrica!$A$12,AB115=Matrica!$E$3),Matrica!$G$12,IF(AND(AA115=Matrica!$A$12,AB115=Matrica!$H$3),Matrica!$J$12,IF(AND(AA115=Matrica!$A$13,AB115=Matrica!$B$3),Matrica!$D$13,IF(AND(AA115=Matrica!$A$13,AB115=Matrica!$E$3),Matrica!$G$13,IF(AND(AA115=Matrica!$A$13,AB115=Matrica!$H$3),Matrica!$J$13,IF(AND(AA115=Matrica!$A$14,AB115=Matrica!$B$3),Matrica!$D$14,IF(AND(AA115=Matrica!$A$14,AB115=Matrica!$E$3),Matrica!$G$14,IF(AND(AA115=Matrica!$A$14,AB115=Matrica!$H$3),Matrica!$J$14,IF(AND(AA115=Matrica!$A$15,AB115=Matrica!$B$3),Matrica!$D$15,IF(AND(AA115=Matrica!$A$15,AB115=Matrica!$E$3),Matrica!$G$15,IF(AND(AA115=Matrica!$A$15,AB115=Matrica!$H$3),Matrica!$J$15,IF(AND(AA115=Matrica!$A$16,AB115=Matrica!$B$3),Matrica!$D$16,IF(AND(AA115=Matrica!$A$16,AB115=Matrica!$E$3),Matrica!$G$16,IF(AND(AA115=Matrica!$A$16,AB115=Matrica!$H$3),Matrica!$J$16,"")))))))))))))))))))))))))))))))))))))))</f>
        <v>2.75</v>
      </c>
      <c r="AA115" s="45" t="s">
        <v>11</v>
      </c>
      <c r="AB115" s="45">
        <v>2</v>
      </c>
      <c r="AC115" s="50">
        <v>2.75</v>
      </c>
      <c r="AD115" s="37" t="str">
        <f t="shared" si="29"/>
        <v>ISTI</v>
      </c>
      <c r="AE115" s="37">
        <f t="shared" si="27"/>
        <v>0.36496350364962721</v>
      </c>
      <c r="AF115" s="37">
        <f t="shared" si="28"/>
        <v>-8.9403973509933773E-2</v>
      </c>
      <c r="AG115" s="47">
        <v>0</v>
      </c>
      <c r="AH115" s="53">
        <f>AC114/((P114-P115)/P115+1)</f>
        <v>3.054737903225806</v>
      </c>
    </row>
    <row r="116" spans="3:34" ht="30" x14ac:dyDescent="0.25">
      <c r="C116" s="52" t="s">
        <v>255</v>
      </c>
      <c r="D116" s="43" t="s">
        <v>55</v>
      </c>
      <c r="E116" s="39" t="s">
        <v>13</v>
      </c>
      <c r="F116" s="43" t="s">
        <v>137</v>
      </c>
      <c r="G116" s="38"/>
      <c r="H116" s="38"/>
      <c r="I116" s="38">
        <v>0.1</v>
      </c>
      <c r="J116" s="38">
        <v>13.42</v>
      </c>
      <c r="K116" s="38">
        <v>13.42</v>
      </c>
      <c r="L116" s="42">
        <f t="shared" si="26"/>
        <v>13.42</v>
      </c>
      <c r="M116" s="42">
        <f t="shared" si="34"/>
        <v>14.762</v>
      </c>
      <c r="N116" s="41">
        <v>2871.8</v>
      </c>
      <c r="O116" s="41">
        <f t="shared" si="30"/>
        <v>38539.556000000004</v>
      </c>
      <c r="P116" s="41">
        <f t="shared" si="31"/>
        <v>42393.511600000005</v>
      </c>
      <c r="Q116" s="41">
        <f t="shared" si="32"/>
        <v>13.679363941292351</v>
      </c>
      <c r="R116" s="41">
        <f t="shared" si="33"/>
        <v>15.047300335421587</v>
      </c>
      <c r="S116" s="41">
        <v>2.7</v>
      </c>
      <c r="T116" s="38" t="s">
        <v>11</v>
      </c>
      <c r="U116" s="38" t="s">
        <v>291</v>
      </c>
      <c r="V116" s="41">
        <v>2.97</v>
      </c>
      <c r="W116" s="38" t="s">
        <v>10</v>
      </c>
      <c r="X116" s="38" t="s">
        <v>292</v>
      </c>
      <c r="Y116" s="38">
        <f>IF(AND(AA116=Matrica!$A$4,AB116=Matrica!$B$3),Matrica!$B$4,IF(AND(AA116=Matrica!$A$4,AB116=Matrica!$E$3),Matrica!$E$4,IF(AND(AA116=Matrica!$A$4,AB116=Matrica!$H$3),Matrica!$H$4,IF(AND(AA116=Matrica!$A$5,AB116=Matrica!$B$3),Matrica!$B$5,IF(AND(AA116=Matrica!$A$5,AB116=Matrica!$E$3),Matrica!$E$5,IF(AND(AA116=Matrica!$A$5,AB116=Matrica!$H$3),Matrica!$H$5,IF(AND(AA116=Matrica!$A$6,AB116=Matrica!$B$3),Matrica!$B$6,IF(AND(AA116=Matrica!$A$6,AB116=Matrica!$E$3),Matrica!$E$6,IF(AND(AA116=Matrica!$A$6,AB116=Matrica!$H$3),Matrica!$H$6,IF(AND(AA116=Matrica!$A$7,AB116=Matrica!$B$3),Matrica!$B$7,IF(AND(AA116=Matrica!$A$7,AB116=Matrica!$E$3),Matrica!$E$7,IF(AND(AA116=Matrica!$A$7,AB116=Matrica!$H$3),Matrica!$H$7,IF(AND(AA116=Matrica!$A$8,AB116=Matrica!$B$3),Matrica!$B$8,IF(AND(AA116=Matrica!$A$8,AB116=Matrica!$E$3),Matrica!$E$8,IF(AND(AA116=Matrica!$A$8,AB116=Matrica!$H$3),Matrica!$H$8,IF(AND(AA116=Matrica!$A$9,AB116=Matrica!$B$3),Matrica!$B$9,IF(AND(AA116=Matrica!$A$9,AB116=Matrica!$E$3),Matrica!$E$9,IF(AND(AA116=Matrica!$A$9,AB116=Matrica!$H$3),Matrica!$H$9,IF(AND(AA116=Matrica!$A$10,AB116=Matrica!$B$3),Matrica!$B$10,IF(AND(AA116=Matrica!$A$10,AB116=Matrica!$E$3),Matrica!$E$10,IF(AND(AA116=Matrica!$A$10,AB116=Matrica!$H$3),Matrica!$H$10,IF(AND(AA116=Matrica!$A$11,AB116=Matrica!$B$3),Matrica!$B$11,IF(AND(AA116=Matrica!$A$11,AB116=Matrica!$E$3),Matrica!$E$11,IF(AND(AA116=Matrica!$A$11,AB116=Matrica!$H$3),Matrica!$H$11,IF(AND(AA116=Matrica!$A$12,AB116=Matrica!$B$3),Matrica!$B$12,IF(AND(AA116=Matrica!$A$12,AB116=Matrica!$E$3),Matrica!$E$12,IF(AND(AA116=Matrica!$A$12,AB116=Matrica!$H$3),Matrica!$H$12,IF(AND(AA116=Matrica!$A$13,AB116=Matrica!$B$3),Matrica!$B$13,IF(AND(AA116=Matrica!$A$13,AB116=Matrica!$E$3),Matrica!$E$13,IF(AND(AA116=Matrica!$A$13,AB116=Matrica!$H$3),Matrica!$H$13,IF(AND(AA116=Matrica!$A$14,AB116=Matrica!$B$3),Matrica!$B$14,IF(AND(AA116=Matrica!$A$14,AB116=Matrica!$E$3),Matrica!$E$14,IF(AND(AA116=Matrica!$A$14,AB116=Matrica!$H$3),Matrica!$H$14,IF(AND(AA116=Matrica!$A$15,AB116=Matrica!$B$3),Matrica!$B$15,IF(AND(AA116=Matrica!$A$15,AB116=Matrica!$E$3),Matrica!$E$15,IF(AND(AA116=Matrica!$A$15,AB116=Matrica!$H$3),Matrica!$H$15,IF(AND(AA116=Matrica!$A$16,AB116=Matrica!$B$3),Matrica!$B$16,IF(AND(AA116=Matrica!$A$16,AB116=Matrica!$E$3),Matrica!$E$16,IF(AND(AA116=Matrica!$A$16,AB116=Matrica!$H$3),Matrica!$H$16,"")))))))))))))))))))))))))))))))))))))))</f>
        <v>2.59</v>
      </c>
      <c r="Z116" s="38">
        <f>IF(AND(AA116=Matrica!$A$4,AB116=Matrica!$B$3),Matrica!$D$4,IF(AND(AA116=Matrica!$A$4,AB116=Matrica!$E$3),Matrica!$G$4,IF(AND(AA116=Matrica!$A$4,AB116=Matrica!$H$3),Matrica!$J$4,IF(AND(AA116=Matrica!$A$5,AB116=Matrica!$B$3),Matrica!$D$5,IF(AND(AA116=Matrica!$A$5,AB116=Matrica!$E$3),Matrica!$G$5,IF(AND(AA116=Matrica!$A$5,AB116=Matrica!$H$3),Matrica!$J$5,IF(AND(AA116=Matrica!$A$6,AB116=Matrica!$B$3),Matrica!$D$6,IF(AND(AA116=Matrica!$A$6,AB116=Matrica!$E$3),Matrica!$G$6,IF(AND(AA116=Matrica!$A$6,AB116=Matrica!$H$3),Matrica!$J$6,IF(AND(AA116=Matrica!$A$7,AB116=Matrica!$B$3),Matrica!$D$7,IF(AND(AA116=Matrica!$A$7,AB116=Matrica!$E$3),Matrica!$G$7,IF(AND(AA116=Matrica!$A$7,AB116=Matrica!$H$3),Matrica!$J$7,IF(AND(AA116=Matrica!$A$8,AB116=Matrica!$B$3),Matrica!$D$8,IF(AND(AA116=Matrica!$A$8,AB116=Matrica!$E$3),Matrica!$G$8,IF(AND(AA116=Matrica!$A$8,AB116=Matrica!$H$3),Matrica!$J$8,IF(AND(AA116=Matrica!$A$9,AB116=Matrica!$B$3),Matrica!$D$9,IF(AND(AA116=Matrica!$A$9,AB116=Matrica!$E$3),Matrica!$G$9,IF(AND(AA116=Matrica!$A$9,AB116=Matrica!$H$3),Matrica!$J$9,IF(AND(AA116=Matrica!$A$10,AB116=Matrica!$B$3),Matrica!$D$10,IF(AND(AA116=Matrica!$A$10,AB116=Matrica!$E$3),Matrica!$G$10,IF(AND(AA116=Matrica!$A$10,AB116=Matrica!$H$3),Matrica!$J$10,IF(AND(AA116=Matrica!$A$11,AB116=Matrica!$B$3),Matrica!$D$11,IF(AND(AA116=Matrica!$A$11,AB116=Matrica!$E$3),Matrica!$G$11,IF(AND(AA116=Matrica!$A$11,AB116=Matrica!$H$3),Matrica!$J$11,IF(AND(AA116=Matrica!$A$12,AB116=Matrica!$B$3),Matrica!$D$12,IF(AND(AA116=Matrica!$A$12,AB116=Matrica!$E$3),Matrica!$G$12,IF(AND(AA116=Matrica!$A$12,AB116=Matrica!$H$3),Matrica!$J$12,IF(AND(AA116=Matrica!$A$13,AB116=Matrica!$B$3),Matrica!$D$13,IF(AND(AA116=Matrica!$A$13,AB116=Matrica!$E$3),Matrica!$G$13,IF(AND(AA116=Matrica!$A$13,AB116=Matrica!$H$3),Matrica!$J$13,IF(AND(AA116=Matrica!$A$14,AB116=Matrica!$B$3),Matrica!$D$14,IF(AND(AA116=Matrica!$A$14,AB116=Matrica!$E$3),Matrica!$G$14,IF(AND(AA116=Matrica!$A$14,AB116=Matrica!$H$3),Matrica!$J$14,IF(AND(AA116=Matrica!$A$15,AB116=Matrica!$B$3),Matrica!$D$15,IF(AND(AA116=Matrica!$A$15,AB116=Matrica!$E$3),Matrica!$G$15,IF(AND(AA116=Matrica!$A$15,AB116=Matrica!$H$3),Matrica!$J$15,IF(AND(AA116=Matrica!$A$16,AB116=Matrica!$B$3),Matrica!$D$16,IF(AND(AA116=Matrica!$A$16,AB116=Matrica!$E$3),Matrica!$G$16,IF(AND(AA116=Matrica!$A$16,AB116=Matrica!$H$3),Matrica!$J$16,"")))))))))))))))))))))))))))))))))))))))</f>
        <v>2.75</v>
      </c>
      <c r="AA116" s="45" t="s">
        <v>11</v>
      </c>
      <c r="AB116" s="45">
        <v>2</v>
      </c>
      <c r="AC116" s="50">
        <v>2.75</v>
      </c>
      <c r="AD116" s="37" t="str">
        <f t="shared" si="29"/>
        <v>ISTI</v>
      </c>
      <c r="AE116" s="37">
        <f t="shared" si="27"/>
        <v>1.8518518518518452</v>
      </c>
      <c r="AF116" s="37">
        <f t="shared" si="28"/>
        <v>-7.4074074074074139E-2</v>
      </c>
      <c r="AG116" s="47">
        <v>2.9</v>
      </c>
      <c r="AH116" s="53">
        <f>AC115/((P115-P116)/P116+1)</f>
        <v>2.7036630036630038</v>
      </c>
    </row>
    <row r="117" spans="3:34" ht="30" customHeight="1" x14ac:dyDescent="0.25">
      <c r="C117" s="52" t="s">
        <v>256</v>
      </c>
      <c r="D117" s="43" t="s">
        <v>56</v>
      </c>
      <c r="E117" s="39" t="s">
        <v>10</v>
      </c>
      <c r="F117" s="43" t="s">
        <v>137</v>
      </c>
      <c r="G117" s="38"/>
      <c r="H117" s="38"/>
      <c r="I117" s="38"/>
      <c r="J117" s="38">
        <v>17.32</v>
      </c>
      <c r="K117" s="38">
        <v>17.32</v>
      </c>
      <c r="L117" s="42">
        <f t="shared" si="26"/>
        <v>17.32</v>
      </c>
      <c r="M117" s="42">
        <f t="shared" si="34"/>
        <v>17.32</v>
      </c>
      <c r="N117" s="41">
        <v>2871.8</v>
      </c>
      <c r="O117" s="41">
        <f t="shared" si="30"/>
        <v>49739.576000000001</v>
      </c>
      <c r="P117" s="41">
        <f t="shared" si="31"/>
        <v>49739.576000000001</v>
      </c>
      <c r="Q117" s="41">
        <f t="shared" si="32"/>
        <v>17.654737962979397</v>
      </c>
      <c r="R117" s="41">
        <f t="shared" si="33"/>
        <v>17.654737962979397</v>
      </c>
      <c r="S117" s="41">
        <v>3.48</v>
      </c>
      <c r="T117" s="38" t="s">
        <v>9</v>
      </c>
      <c r="U117" s="38" t="s">
        <v>292</v>
      </c>
      <c r="V117" s="41">
        <v>3.48</v>
      </c>
      <c r="W117" s="38" t="s">
        <v>9</v>
      </c>
      <c r="X117" s="38" t="s">
        <v>292</v>
      </c>
      <c r="Y117" s="38">
        <f>IF(AND(AA117=Matrica!$A$4,AB117=Matrica!$B$3),Matrica!$B$4,IF(AND(AA117=Matrica!$A$4,AB117=Matrica!$E$3),Matrica!$E$4,IF(AND(AA117=Matrica!$A$4,AB117=Matrica!$H$3),Matrica!$H$4,IF(AND(AA117=Matrica!$A$5,AB117=Matrica!$B$3),Matrica!$B$5,IF(AND(AA117=Matrica!$A$5,AB117=Matrica!$E$3),Matrica!$E$5,IF(AND(AA117=Matrica!$A$5,AB117=Matrica!$H$3),Matrica!$H$5,IF(AND(AA117=Matrica!$A$6,AB117=Matrica!$B$3),Matrica!$B$6,IF(AND(AA117=Matrica!$A$6,AB117=Matrica!$E$3),Matrica!$E$6,IF(AND(AA117=Matrica!$A$6,AB117=Matrica!$H$3),Matrica!$H$6,IF(AND(AA117=Matrica!$A$7,AB117=Matrica!$B$3),Matrica!$B$7,IF(AND(AA117=Matrica!$A$7,AB117=Matrica!$E$3),Matrica!$E$7,IF(AND(AA117=Matrica!$A$7,AB117=Matrica!$H$3),Matrica!$H$7,IF(AND(AA117=Matrica!$A$8,AB117=Matrica!$B$3),Matrica!$B$8,IF(AND(AA117=Matrica!$A$8,AB117=Matrica!$E$3),Matrica!$E$8,IF(AND(AA117=Matrica!$A$8,AB117=Matrica!$H$3),Matrica!$H$8,IF(AND(AA117=Matrica!$A$9,AB117=Matrica!$B$3),Matrica!$B$9,IF(AND(AA117=Matrica!$A$9,AB117=Matrica!$E$3),Matrica!$E$9,IF(AND(AA117=Matrica!$A$9,AB117=Matrica!$H$3),Matrica!$H$9,IF(AND(AA117=Matrica!$A$10,AB117=Matrica!$B$3),Matrica!$B$10,IF(AND(AA117=Matrica!$A$10,AB117=Matrica!$E$3),Matrica!$E$10,IF(AND(AA117=Matrica!$A$10,AB117=Matrica!$H$3),Matrica!$H$10,IF(AND(AA117=Matrica!$A$11,AB117=Matrica!$B$3),Matrica!$B$11,IF(AND(AA117=Matrica!$A$11,AB117=Matrica!$E$3),Matrica!$E$11,IF(AND(AA117=Matrica!$A$11,AB117=Matrica!$H$3),Matrica!$H$11,IF(AND(AA117=Matrica!$A$12,AB117=Matrica!$B$3),Matrica!$B$12,IF(AND(AA117=Matrica!$A$12,AB117=Matrica!$E$3),Matrica!$E$12,IF(AND(AA117=Matrica!$A$12,AB117=Matrica!$H$3),Matrica!$H$12,IF(AND(AA117=Matrica!$A$13,AB117=Matrica!$B$3),Matrica!$B$13,IF(AND(AA117=Matrica!$A$13,AB117=Matrica!$E$3),Matrica!$E$13,IF(AND(AA117=Matrica!$A$13,AB117=Matrica!$H$3),Matrica!$H$13,IF(AND(AA117=Matrica!$A$14,AB117=Matrica!$B$3),Matrica!$B$14,IF(AND(AA117=Matrica!$A$14,AB117=Matrica!$E$3),Matrica!$E$14,IF(AND(AA117=Matrica!$A$14,AB117=Matrica!$H$3),Matrica!$H$14,IF(AND(AA117=Matrica!$A$15,AB117=Matrica!$B$3),Matrica!$B$15,IF(AND(AA117=Matrica!$A$15,AB117=Matrica!$E$3),Matrica!$E$15,IF(AND(AA117=Matrica!$A$15,AB117=Matrica!$H$3),Matrica!$H$15,IF(AND(AA117=Matrica!$A$16,AB117=Matrica!$B$3),Matrica!$B$16,IF(AND(AA117=Matrica!$A$16,AB117=Matrica!$E$3),Matrica!$E$16,IF(AND(AA117=Matrica!$A$16,AB117=Matrica!$H$3),Matrica!$H$16,"")))))))))))))))))))))))))))))))))))))))</f>
        <v>3.84</v>
      </c>
      <c r="Z117" s="38">
        <f>IF(AND(AA117=Matrica!$A$4,AB117=Matrica!$B$3),Matrica!$D$4,IF(AND(AA117=Matrica!$A$4,AB117=Matrica!$E$3),Matrica!$G$4,IF(AND(AA117=Matrica!$A$4,AB117=Matrica!$H$3),Matrica!$J$4,IF(AND(AA117=Matrica!$A$5,AB117=Matrica!$B$3),Matrica!$D$5,IF(AND(AA117=Matrica!$A$5,AB117=Matrica!$E$3),Matrica!$G$5,IF(AND(AA117=Matrica!$A$5,AB117=Matrica!$H$3),Matrica!$J$5,IF(AND(AA117=Matrica!$A$6,AB117=Matrica!$B$3),Matrica!$D$6,IF(AND(AA117=Matrica!$A$6,AB117=Matrica!$E$3),Matrica!$G$6,IF(AND(AA117=Matrica!$A$6,AB117=Matrica!$H$3),Matrica!$J$6,IF(AND(AA117=Matrica!$A$7,AB117=Matrica!$B$3),Matrica!$D$7,IF(AND(AA117=Matrica!$A$7,AB117=Matrica!$E$3),Matrica!$G$7,IF(AND(AA117=Matrica!$A$7,AB117=Matrica!$H$3),Matrica!$J$7,IF(AND(AA117=Matrica!$A$8,AB117=Matrica!$B$3),Matrica!$D$8,IF(AND(AA117=Matrica!$A$8,AB117=Matrica!$E$3),Matrica!$G$8,IF(AND(AA117=Matrica!$A$8,AB117=Matrica!$H$3),Matrica!$J$8,IF(AND(AA117=Matrica!$A$9,AB117=Matrica!$B$3),Matrica!$D$9,IF(AND(AA117=Matrica!$A$9,AB117=Matrica!$E$3),Matrica!$G$9,IF(AND(AA117=Matrica!$A$9,AB117=Matrica!$H$3),Matrica!$J$9,IF(AND(AA117=Matrica!$A$10,AB117=Matrica!$B$3),Matrica!$D$10,IF(AND(AA117=Matrica!$A$10,AB117=Matrica!$E$3),Matrica!$G$10,IF(AND(AA117=Matrica!$A$10,AB117=Matrica!$H$3),Matrica!$J$10,IF(AND(AA117=Matrica!$A$11,AB117=Matrica!$B$3),Matrica!$D$11,IF(AND(AA117=Matrica!$A$11,AB117=Matrica!$E$3),Matrica!$G$11,IF(AND(AA117=Matrica!$A$11,AB117=Matrica!$H$3),Matrica!$J$11,IF(AND(AA117=Matrica!$A$12,AB117=Matrica!$B$3),Matrica!$D$12,IF(AND(AA117=Matrica!$A$12,AB117=Matrica!$E$3),Matrica!$G$12,IF(AND(AA117=Matrica!$A$12,AB117=Matrica!$H$3),Matrica!$J$12,IF(AND(AA117=Matrica!$A$13,AB117=Matrica!$B$3),Matrica!$D$13,IF(AND(AA117=Matrica!$A$13,AB117=Matrica!$E$3),Matrica!$G$13,IF(AND(AA117=Matrica!$A$13,AB117=Matrica!$H$3),Matrica!$J$13,IF(AND(AA117=Matrica!$A$14,AB117=Matrica!$B$3),Matrica!$D$14,IF(AND(AA117=Matrica!$A$14,AB117=Matrica!$E$3),Matrica!$G$14,IF(AND(AA117=Matrica!$A$14,AB117=Matrica!$H$3),Matrica!$J$14,IF(AND(AA117=Matrica!$A$15,AB117=Matrica!$B$3),Matrica!$D$15,IF(AND(AA117=Matrica!$A$15,AB117=Matrica!$E$3),Matrica!$G$15,IF(AND(AA117=Matrica!$A$15,AB117=Matrica!$H$3),Matrica!$J$15,IF(AND(AA117=Matrica!$A$16,AB117=Matrica!$B$3),Matrica!$D$16,IF(AND(AA117=Matrica!$A$16,AB117=Matrica!$E$3),Matrica!$G$16,IF(AND(AA117=Matrica!$A$16,AB117=Matrica!$H$3),Matrica!$J$16,"")))))))))))))))))))))))))))))))))))))))</f>
        <v>3.96</v>
      </c>
      <c r="AA117" s="45" t="s">
        <v>9</v>
      </c>
      <c r="AB117" s="45">
        <v>3</v>
      </c>
      <c r="AC117" s="50">
        <v>3.84</v>
      </c>
      <c r="AD117" s="37" t="str">
        <f t="shared" si="29"/>
        <v>RAST</v>
      </c>
      <c r="AE117" s="37">
        <f t="shared" si="27"/>
        <v>10.344827586206893</v>
      </c>
      <c r="AF117" s="37">
        <f t="shared" si="28"/>
        <v>0.10344827586206894</v>
      </c>
      <c r="AG117" s="47">
        <v>148</v>
      </c>
    </row>
    <row r="118" spans="3:34" ht="30" x14ac:dyDescent="0.25">
      <c r="C118" s="52" t="s">
        <v>257</v>
      </c>
      <c r="D118" s="43" t="s">
        <v>56</v>
      </c>
      <c r="E118" s="39" t="s">
        <v>11</v>
      </c>
      <c r="F118" s="43" t="s">
        <v>137</v>
      </c>
      <c r="G118" s="38"/>
      <c r="H118" s="38"/>
      <c r="I118" s="38"/>
      <c r="J118" s="38">
        <v>14.88</v>
      </c>
      <c r="K118" s="38">
        <v>14.88</v>
      </c>
      <c r="L118" s="42">
        <f t="shared" si="26"/>
        <v>14.88</v>
      </c>
      <c r="M118" s="42">
        <f t="shared" si="34"/>
        <v>14.88</v>
      </c>
      <c r="N118" s="41">
        <v>2871.8</v>
      </c>
      <c r="O118" s="41">
        <f t="shared" si="30"/>
        <v>42732.384000000005</v>
      </c>
      <c r="P118" s="41">
        <f t="shared" si="31"/>
        <v>42732.384000000005</v>
      </c>
      <c r="Q118" s="41">
        <f t="shared" si="32"/>
        <v>15.167580882744426</v>
      </c>
      <c r="R118" s="41">
        <f t="shared" si="33"/>
        <v>15.167580882744426</v>
      </c>
      <c r="S118" s="41">
        <v>2.99</v>
      </c>
      <c r="T118" s="38" t="s">
        <v>10</v>
      </c>
      <c r="U118" s="38" t="s">
        <v>292</v>
      </c>
      <c r="V118" s="41">
        <v>2.99</v>
      </c>
      <c r="W118" s="38" t="s">
        <v>10</v>
      </c>
      <c r="X118" s="38" t="s">
        <v>292</v>
      </c>
      <c r="Y118" s="38">
        <f>IF(AND(AA118=Matrica!$A$4,AB118=Matrica!$B$3),Matrica!$B$4,IF(AND(AA118=Matrica!$A$4,AB118=Matrica!$E$3),Matrica!$E$4,IF(AND(AA118=Matrica!$A$4,AB118=Matrica!$H$3),Matrica!$H$4,IF(AND(AA118=Matrica!$A$5,AB118=Matrica!$B$3),Matrica!$B$5,IF(AND(AA118=Matrica!$A$5,AB118=Matrica!$E$3),Matrica!$E$5,IF(AND(AA118=Matrica!$A$5,AB118=Matrica!$H$3),Matrica!$H$5,IF(AND(AA118=Matrica!$A$6,AB118=Matrica!$B$3),Matrica!$B$6,IF(AND(AA118=Matrica!$A$6,AB118=Matrica!$E$3),Matrica!$E$6,IF(AND(AA118=Matrica!$A$6,AB118=Matrica!$H$3),Matrica!$H$6,IF(AND(AA118=Matrica!$A$7,AB118=Matrica!$B$3),Matrica!$B$7,IF(AND(AA118=Matrica!$A$7,AB118=Matrica!$E$3),Matrica!$E$7,IF(AND(AA118=Matrica!$A$7,AB118=Matrica!$H$3),Matrica!$H$7,IF(AND(AA118=Matrica!$A$8,AB118=Matrica!$B$3),Matrica!$B$8,IF(AND(AA118=Matrica!$A$8,AB118=Matrica!$E$3),Matrica!$E$8,IF(AND(AA118=Matrica!$A$8,AB118=Matrica!$H$3),Matrica!$H$8,IF(AND(AA118=Matrica!$A$9,AB118=Matrica!$B$3),Matrica!$B$9,IF(AND(AA118=Matrica!$A$9,AB118=Matrica!$E$3),Matrica!$E$9,IF(AND(AA118=Matrica!$A$9,AB118=Matrica!$H$3),Matrica!$H$9,IF(AND(AA118=Matrica!$A$10,AB118=Matrica!$B$3),Matrica!$B$10,IF(AND(AA118=Matrica!$A$10,AB118=Matrica!$E$3),Matrica!$E$10,IF(AND(AA118=Matrica!$A$10,AB118=Matrica!$H$3),Matrica!$H$10,IF(AND(AA118=Matrica!$A$11,AB118=Matrica!$B$3),Matrica!$B$11,IF(AND(AA118=Matrica!$A$11,AB118=Matrica!$E$3),Matrica!$E$11,IF(AND(AA118=Matrica!$A$11,AB118=Matrica!$H$3),Matrica!$H$11,IF(AND(AA118=Matrica!$A$12,AB118=Matrica!$B$3),Matrica!$B$12,IF(AND(AA118=Matrica!$A$12,AB118=Matrica!$E$3),Matrica!$E$12,IF(AND(AA118=Matrica!$A$12,AB118=Matrica!$H$3),Matrica!$H$12,IF(AND(AA118=Matrica!$A$13,AB118=Matrica!$B$3),Matrica!$B$13,IF(AND(AA118=Matrica!$A$13,AB118=Matrica!$E$3),Matrica!$E$13,IF(AND(AA118=Matrica!$A$13,AB118=Matrica!$H$3),Matrica!$H$13,IF(AND(AA118=Matrica!$A$14,AB118=Matrica!$B$3),Matrica!$B$14,IF(AND(AA118=Matrica!$A$14,AB118=Matrica!$E$3),Matrica!$E$14,IF(AND(AA118=Matrica!$A$14,AB118=Matrica!$H$3),Matrica!$H$14,IF(AND(AA118=Matrica!$A$15,AB118=Matrica!$B$3),Matrica!$B$15,IF(AND(AA118=Matrica!$A$15,AB118=Matrica!$E$3),Matrica!$E$15,IF(AND(AA118=Matrica!$A$15,AB118=Matrica!$H$3),Matrica!$H$15,IF(AND(AA118=Matrica!$A$16,AB118=Matrica!$B$3),Matrica!$B$16,IF(AND(AA118=Matrica!$A$16,AB118=Matrica!$E$3),Matrica!$E$16,IF(AND(AA118=Matrica!$A$16,AB118=Matrica!$H$3),Matrica!$H$16,"")))))))))))))))))))))))))))))))))))))))</f>
        <v>3.12</v>
      </c>
      <c r="Z118" s="38">
        <f>IF(AND(AA118=Matrica!$A$4,AB118=Matrica!$B$3),Matrica!$D$4,IF(AND(AA118=Matrica!$A$4,AB118=Matrica!$E$3),Matrica!$G$4,IF(AND(AA118=Matrica!$A$4,AB118=Matrica!$H$3),Matrica!$J$4,IF(AND(AA118=Matrica!$A$5,AB118=Matrica!$B$3),Matrica!$D$5,IF(AND(AA118=Matrica!$A$5,AB118=Matrica!$E$3),Matrica!$G$5,IF(AND(AA118=Matrica!$A$5,AB118=Matrica!$H$3),Matrica!$J$5,IF(AND(AA118=Matrica!$A$6,AB118=Matrica!$B$3),Matrica!$D$6,IF(AND(AA118=Matrica!$A$6,AB118=Matrica!$E$3),Matrica!$G$6,IF(AND(AA118=Matrica!$A$6,AB118=Matrica!$H$3),Matrica!$J$6,IF(AND(AA118=Matrica!$A$7,AB118=Matrica!$B$3),Matrica!$D$7,IF(AND(AA118=Matrica!$A$7,AB118=Matrica!$E$3),Matrica!$G$7,IF(AND(AA118=Matrica!$A$7,AB118=Matrica!$H$3),Matrica!$J$7,IF(AND(AA118=Matrica!$A$8,AB118=Matrica!$B$3),Matrica!$D$8,IF(AND(AA118=Matrica!$A$8,AB118=Matrica!$E$3),Matrica!$G$8,IF(AND(AA118=Matrica!$A$8,AB118=Matrica!$H$3),Matrica!$J$8,IF(AND(AA118=Matrica!$A$9,AB118=Matrica!$B$3),Matrica!$D$9,IF(AND(AA118=Matrica!$A$9,AB118=Matrica!$E$3),Matrica!$G$9,IF(AND(AA118=Matrica!$A$9,AB118=Matrica!$H$3),Matrica!$J$9,IF(AND(AA118=Matrica!$A$10,AB118=Matrica!$B$3),Matrica!$D$10,IF(AND(AA118=Matrica!$A$10,AB118=Matrica!$E$3),Matrica!$G$10,IF(AND(AA118=Matrica!$A$10,AB118=Matrica!$H$3),Matrica!$J$10,IF(AND(AA118=Matrica!$A$11,AB118=Matrica!$B$3),Matrica!$D$11,IF(AND(AA118=Matrica!$A$11,AB118=Matrica!$E$3),Matrica!$G$11,IF(AND(AA118=Matrica!$A$11,AB118=Matrica!$H$3),Matrica!$J$11,IF(AND(AA118=Matrica!$A$12,AB118=Matrica!$B$3),Matrica!$D$12,IF(AND(AA118=Matrica!$A$12,AB118=Matrica!$E$3),Matrica!$G$12,IF(AND(AA118=Matrica!$A$12,AB118=Matrica!$H$3),Matrica!$J$12,IF(AND(AA118=Matrica!$A$13,AB118=Matrica!$B$3),Matrica!$D$13,IF(AND(AA118=Matrica!$A$13,AB118=Matrica!$E$3),Matrica!$G$13,IF(AND(AA118=Matrica!$A$13,AB118=Matrica!$H$3),Matrica!$J$13,IF(AND(AA118=Matrica!$A$14,AB118=Matrica!$B$3),Matrica!$D$14,IF(AND(AA118=Matrica!$A$14,AB118=Matrica!$E$3),Matrica!$G$14,IF(AND(AA118=Matrica!$A$14,AB118=Matrica!$H$3),Matrica!$J$14,IF(AND(AA118=Matrica!$A$15,AB118=Matrica!$B$3),Matrica!$D$15,IF(AND(AA118=Matrica!$A$15,AB118=Matrica!$E$3),Matrica!$G$15,IF(AND(AA118=Matrica!$A$15,AB118=Matrica!$H$3),Matrica!$J$15,IF(AND(AA118=Matrica!$A$16,AB118=Matrica!$B$3),Matrica!$D$16,IF(AND(AA118=Matrica!$A$16,AB118=Matrica!$E$3),Matrica!$G$16,IF(AND(AA118=Matrica!$A$16,AB118=Matrica!$H$3),Matrica!$J$16,"")))))))))))))))))))))))))))))))))))))))</f>
        <v>3.33</v>
      </c>
      <c r="AA118" s="45" t="s">
        <v>10</v>
      </c>
      <c r="AB118" s="45">
        <v>2</v>
      </c>
      <c r="AC118" s="50">
        <v>3.31</v>
      </c>
      <c r="AD118" s="37" t="str">
        <f t="shared" si="29"/>
        <v>RAST</v>
      </c>
      <c r="AE118" s="37">
        <f t="shared" si="27"/>
        <v>10.70234113712374</v>
      </c>
      <c r="AF118" s="37">
        <f t="shared" si="28"/>
        <v>0.1070234113712374</v>
      </c>
      <c r="AG118" s="47">
        <v>21</v>
      </c>
      <c r="AH118" s="53">
        <f>AC117/((P117-P118)/P118+1)</f>
        <v>3.2990300230946885</v>
      </c>
    </row>
    <row r="119" spans="3:34" ht="30" customHeight="1" x14ac:dyDescent="0.25">
      <c r="C119" s="52" t="s">
        <v>258</v>
      </c>
      <c r="D119" s="43" t="s">
        <v>56</v>
      </c>
      <c r="E119" s="39" t="s">
        <v>13</v>
      </c>
      <c r="F119" s="43" t="s">
        <v>137</v>
      </c>
      <c r="G119" s="38"/>
      <c r="H119" s="38"/>
      <c r="I119" s="38"/>
      <c r="J119" s="38">
        <v>13.42</v>
      </c>
      <c r="K119" s="38">
        <v>13.42</v>
      </c>
      <c r="L119" s="42">
        <f t="shared" si="26"/>
        <v>13.42</v>
      </c>
      <c r="M119" s="42">
        <f t="shared" si="34"/>
        <v>13.42</v>
      </c>
      <c r="N119" s="41">
        <v>2871.8</v>
      </c>
      <c r="O119" s="41">
        <f t="shared" si="30"/>
        <v>38539.556000000004</v>
      </c>
      <c r="P119" s="41">
        <f t="shared" si="31"/>
        <v>38539.556000000004</v>
      </c>
      <c r="Q119" s="41">
        <f t="shared" si="32"/>
        <v>13.679363941292351</v>
      </c>
      <c r="R119" s="41">
        <f t="shared" si="33"/>
        <v>13.679363941292351</v>
      </c>
      <c r="S119" s="41">
        <v>2.7</v>
      </c>
      <c r="T119" s="38" t="s">
        <v>11</v>
      </c>
      <c r="U119" s="38" t="s">
        <v>291</v>
      </c>
      <c r="V119" s="41">
        <v>2.7</v>
      </c>
      <c r="W119" s="38" t="s">
        <v>11</v>
      </c>
      <c r="X119" s="38" t="s">
        <v>291</v>
      </c>
      <c r="Y119" s="38">
        <f>IF(AND(AA119=Matrica!$A$4,AB119=Matrica!$B$3),Matrica!$B$4,IF(AND(AA119=Matrica!$A$4,AB119=Matrica!$E$3),Matrica!$E$4,IF(AND(AA119=Matrica!$A$4,AB119=Matrica!$H$3),Matrica!$H$4,IF(AND(AA119=Matrica!$A$5,AB119=Matrica!$B$3),Matrica!$B$5,IF(AND(AA119=Matrica!$A$5,AB119=Matrica!$E$3),Matrica!$E$5,IF(AND(AA119=Matrica!$A$5,AB119=Matrica!$H$3),Matrica!$H$5,IF(AND(AA119=Matrica!$A$6,AB119=Matrica!$B$3),Matrica!$B$6,IF(AND(AA119=Matrica!$A$6,AB119=Matrica!$E$3),Matrica!$E$6,IF(AND(AA119=Matrica!$A$6,AB119=Matrica!$H$3),Matrica!$H$6,IF(AND(AA119=Matrica!$A$7,AB119=Matrica!$B$3),Matrica!$B$7,IF(AND(AA119=Matrica!$A$7,AB119=Matrica!$E$3),Matrica!$E$7,IF(AND(AA119=Matrica!$A$7,AB119=Matrica!$H$3),Matrica!$H$7,IF(AND(AA119=Matrica!$A$8,AB119=Matrica!$B$3),Matrica!$B$8,IF(AND(AA119=Matrica!$A$8,AB119=Matrica!$E$3),Matrica!$E$8,IF(AND(AA119=Matrica!$A$8,AB119=Matrica!$H$3),Matrica!$H$8,IF(AND(AA119=Matrica!$A$9,AB119=Matrica!$B$3),Matrica!$B$9,IF(AND(AA119=Matrica!$A$9,AB119=Matrica!$E$3),Matrica!$E$9,IF(AND(AA119=Matrica!$A$9,AB119=Matrica!$H$3),Matrica!$H$9,IF(AND(AA119=Matrica!$A$10,AB119=Matrica!$B$3),Matrica!$B$10,IF(AND(AA119=Matrica!$A$10,AB119=Matrica!$E$3),Matrica!$E$10,IF(AND(AA119=Matrica!$A$10,AB119=Matrica!$H$3),Matrica!$H$10,IF(AND(AA119=Matrica!$A$11,AB119=Matrica!$B$3),Matrica!$B$11,IF(AND(AA119=Matrica!$A$11,AB119=Matrica!$E$3),Matrica!$E$11,IF(AND(AA119=Matrica!$A$11,AB119=Matrica!$H$3),Matrica!$H$11,IF(AND(AA119=Matrica!$A$12,AB119=Matrica!$B$3),Matrica!$B$12,IF(AND(AA119=Matrica!$A$12,AB119=Matrica!$E$3),Matrica!$E$12,IF(AND(AA119=Matrica!$A$12,AB119=Matrica!$H$3),Matrica!$H$12,IF(AND(AA119=Matrica!$A$13,AB119=Matrica!$B$3),Matrica!$B$13,IF(AND(AA119=Matrica!$A$13,AB119=Matrica!$E$3),Matrica!$E$13,IF(AND(AA119=Matrica!$A$13,AB119=Matrica!$H$3),Matrica!$H$13,IF(AND(AA119=Matrica!$A$14,AB119=Matrica!$B$3),Matrica!$B$14,IF(AND(AA119=Matrica!$A$14,AB119=Matrica!$E$3),Matrica!$E$14,IF(AND(AA119=Matrica!$A$14,AB119=Matrica!$H$3),Matrica!$H$14,IF(AND(AA119=Matrica!$A$15,AB119=Matrica!$B$3),Matrica!$B$15,IF(AND(AA119=Matrica!$A$15,AB119=Matrica!$E$3),Matrica!$E$15,IF(AND(AA119=Matrica!$A$15,AB119=Matrica!$H$3),Matrica!$H$15,IF(AND(AA119=Matrica!$A$16,AB119=Matrica!$B$3),Matrica!$B$16,IF(AND(AA119=Matrica!$A$16,AB119=Matrica!$E$3),Matrica!$E$16,IF(AND(AA119=Matrica!$A$16,AB119=Matrica!$H$3),Matrica!$H$16,"")))))))))))))))))))))))))))))))))))))))</f>
        <v>2.76</v>
      </c>
      <c r="Z119" s="38">
        <f>IF(AND(AA119=Matrica!$A$4,AB119=Matrica!$B$3),Matrica!$D$4,IF(AND(AA119=Matrica!$A$4,AB119=Matrica!$E$3),Matrica!$G$4,IF(AND(AA119=Matrica!$A$4,AB119=Matrica!$H$3),Matrica!$J$4,IF(AND(AA119=Matrica!$A$5,AB119=Matrica!$B$3),Matrica!$D$5,IF(AND(AA119=Matrica!$A$5,AB119=Matrica!$E$3),Matrica!$G$5,IF(AND(AA119=Matrica!$A$5,AB119=Matrica!$H$3),Matrica!$J$5,IF(AND(AA119=Matrica!$A$6,AB119=Matrica!$B$3),Matrica!$D$6,IF(AND(AA119=Matrica!$A$6,AB119=Matrica!$E$3),Matrica!$G$6,IF(AND(AA119=Matrica!$A$6,AB119=Matrica!$H$3),Matrica!$J$6,IF(AND(AA119=Matrica!$A$7,AB119=Matrica!$B$3),Matrica!$D$7,IF(AND(AA119=Matrica!$A$7,AB119=Matrica!$E$3),Matrica!$G$7,IF(AND(AA119=Matrica!$A$7,AB119=Matrica!$H$3),Matrica!$J$7,IF(AND(AA119=Matrica!$A$8,AB119=Matrica!$B$3),Matrica!$D$8,IF(AND(AA119=Matrica!$A$8,AB119=Matrica!$E$3),Matrica!$G$8,IF(AND(AA119=Matrica!$A$8,AB119=Matrica!$H$3),Matrica!$J$8,IF(AND(AA119=Matrica!$A$9,AB119=Matrica!$B$3),Matrica!$D$9,IF(AND(AA119=Matrica!$A$9,AB119=Matrica!$E$3),Matrica!$G$9,IF(AND(AA119=Matrica!$A$9,AB119=Matrica!$H$3),Matrica!$J$9,IF(AND(AA119=Matrica!$A$10,AB119=Matrica!$B$3),Matrica!$D$10,IF(AND(AA119=Matrica!$A$10,AB119=Matrica!$E$3),Matrica!$G$10,IF(AND(AA119=Matrica!$A$10,AB119=Matrica!$H$3),Matrica!$J$10,IF(AND(AA119=Matrica!$A$11,AB119=Matrica!$B$3),Matrica!$D$11,IF(AND(AA119=Matrica!$A$11,AB119=Matrica!$E$3),Matrica!$G$11,IF(AND(AA119=Matrica!$A$11,AB119=Matrica!$H$3),Matrica!$J$11,IF(AND(AA119=Matrica!$A$12,AB119=Matrica!$B$3),Matrica!$D$12,IF(AND(AA119=Matrica!$A$12,AB119=Matrica!$E$3),Matrica!$G$12,IF(AND(AA119=Matrica!$A$12,AB119=Matrica!$H$3),Matrica!$J$12,IF(AND(AA119=Matrica!$A$13,AB119=Matrica!$B$3),Matrica!$D$13,IF(AND(AA119=Matrica!$A$13,AB119=Matrica!$E$3),Matrica!$G$13,IF(AND(AA119=Matrica!$A$13,AB119=Matrica!$H$3),Matrica!$J$13,IF(AND(AA119=Matrica!$A$14,AB119=Matrica!$B$3),Matrica!$D$14,IF(AND(AA119=Matrica!$A$14,AB119=Matrica!$E$3),Matrica!$G$14,IF(AND(AA119=Matrica!$A$14,AB119=Matrica!$H$3),Matrica!$J$14,IF(AND(AA119=Matrica!$A$15,AB119=Matrica!$B$3),Matrica!$D$15,IF(AND(AA119=Matrica!$A$15,AB119=Matrica!$E$3),Matrica!$G$15,IF(AND(AA119=Matrica!$A$15,AB119=Matrica!$H$3),Matrica!$J$15,IF(AND(AA119=Matrica!$A$16,AB119=Matrica!$B$3),Matrica!$D$16,IF(AND(AA119=Matrica!$A$16,AB119=Matrica!$E$3),Matrica!$G$16,IF(AND(AA119=Matrica!$A$16,AB119=Matrica!$H$3),Matrica!$J$16,"")))))))))))))))))))))))))))))))))))))))</f>
        <v>2.84</v>
      </c>
      <c r="AA119" s="45" t="s">
        <v>11</v>
      </c>
      <c r="AB119" s="45">
        <v>3</v>
      </c>
      <c r="AC119" s="50">
        <v>2.76</v>
      </c>
      <c r="AD119" s="37" t="str">
        <f t="shared" si="29"/>
        <v>RAST</v>
      </c>
      <c r="AE119" s="37">
        <f t="shared" si="27"/>
        <v>2.2222222222222077</v>
      </c>
      <c r="AF119" s="37">
        <f t="shared" si="28"/>
        <v>2.2222222222222077E-2</v>
      </c>
      <c r="AG119" s="47">
        <v>1</v>
      </c>
      <c r="AH119" s="53">
        <f>AC118/((P118-P119)/P119+1)</f>
        <v>2.985228494623656</v>
      </c>
    </row>
    <row r="120" spans="3:34" ht="30" customHeight="1" x14ac:dyDescent="0.25">
      <c r="C120" s="51" t="s">
        <v>259</v>
      </c>
      <c r="D120" s="43" t="s">
        <v>59</v>
      </c>
      <c r="E120" s="39" t="s">
        <v>10</v>
      </c>
      <c r="F120" s="43" t="s">
        <v>137</v>
      </c>
      <c r="G120" s="38">
        <v>0.04</v>
      </c>
      <c r="H120" s="38"/>
      <c r="I120" s="38">
        <v>0.1</v>
      </c>
      <c r="J120" s="38">
        <v>17.32</v>
      </c>
      <c r="K120" s="38">
        <v>17.32</v>
      </c>
      <c r="L120" s="42">
        <f t="shared" si="26"/>
        <v>18.012799999999999</v>
      </c>
      <c r="M120" s="42">
        <f t="shared" si="34"/>
        <v>19.744799999999998</v>
      </c>
      <c r="N120" s="41">
        <v>2871.8</v>
      </c>
      <c r="O120" s="41">
        <f t="shared" si="30"/>
        <v>51729.159039999999</v>
      </c>
      <c r="P120" s="41">
        <f t="shared" si="31"/>
        <v>56703.11664</v>
      </c>
      <c r="Q120" s="41">
        <f t="shared" si="32"/>
        <v>18.360927481498571</v>
      </c>
      <c r="R120" s="41">
        <f t="shared" si="33"/>
        <v>20.126401277796511</v>
      </c>
      <c r="S120" s="41">
        <v>3.62</v>
      </c>
      <c r="T120" s="38" t="s">
        <v>9</v>
      </c>
      <c r="U120" s="38" t="s">
        <v>291</v>
      </c>
      <c r="V120" s="41">
        <v>3.97</v>
      </c>
      <c r="W120" s="38" t="s">
        <v>8</v>
      </c>
      <c r="X120" s="38" t="s">
        <v>292</v>
      </c>
      <c r="Y120" s="38">
        <f>IF(AND(AA120=Matrica!$A$4,AB120=Matrica!$B$3),Matrica!$B$4,IF(AND(AA120=Matrica!$A$4,AB120=Matrica!$E$3),Matrica!$E$4,IF(AND(AA120=Matrica!$A$4,AB120=Matrica!$H$3),Matrica!$H$4,IF(AND(AA120=Matrica!$A$5,AB120=Matrica!$B$3),Matrica!$B$5,IF(AND(AA120=Matrica!$A$5,AB120=Matrica!$E$3),Matrica!$E$5,IF(AND(AA120=Matrica!$A$5,AB120=Matrica!$H$3),Matrica!$H$5,IF(AND(AA120=Matrica!$A$6,AB120=Matrica!$B$3),Matrica!$B$6,IF(AND(AA120=Matrica!$A$6,AB120=Matrica!$E$3),Matrica!$E$6,IF(AND(AA120=Matrica!$A$6,AB120=Matrica!$H$3),Matrica!$H$6,IF(AND(AA120=Matrica!$A$7,AB120=Matrica!$B$3),Matrica!$B$7,IF(AND(AA120=Matrica!$A$7,AB120=Matrica!$E$3),Matrica!$E$7,IF(AND(AA120=Matrica!$A$7,AB120=Matrica!$H$3),Matrica!$H$7,IF(AND(AA120=Matrica!$A$8,AB120=Matrica!$B$3),Matrica!$B$8,IF(AND(AA120=Matrica!$A$8,AB120=Matrica!$E$3),Matrica!$E$8,IF(AND(AA120=Matrica!$A$8,AB120=Matrica!$H$3),Matrica!$H$8,IF(AND(AA120=Matrica!$A$9,AB120=Matrica!$B$3),Matrica!$B$9,IF(AND(AA120=Matrica!$A$9,AB120=Matrica!$E$3),Matrica!$E$9,IF(AND(AA120=Matrica!$A$9,AB120=Matrica!$H$3),Matrica!$H$9,IF(AND(AA120=Matrica!$A$10,AB120=Matrica!$B$3),Matrica!$B$10,IF(AND(AA120=Matrica!$A$10,AB120=Matrica!$E$3),Matrica!$E$10,IF(AND(AA120=Matrica!$A$10,AB120=Matrica!$H$3),Matrica!$H$10,IF(AND(AA120=Matrica!$A$11,AB120=Matrica!$B$3),Matrica!$B$11,IF(AND(AA120=Matrica!$A$11,AB120=Matrica!$E$3),Matrica!$E$11,IF(AND(AA120=Matrica!$A$11,AB120=Matrica!$H$3),Matrica!$H$11,IF(AND(AA120=Matrica!$A$12,AB120=Matrica!$B$3),Matrica!$B$12,IF(AND(AA120=Matrica!$A$12,AB120=Matrica!$E$3),Matrica!$E$12,IF(AND(AA120=Matrica!$A$12,AB120=Matrica!$H$3),Matrica!$H$12,IF(AND(AA120=Matrica!$A$13,AB120=Matrica!$B$3),Matrica!$B$13,IF(AND(AA120=Matrica!$A$13,AB120=Matrica!$E$3),Matrica!$E$13,IF(AND(AA120=Matrica!$A$13,AB120=Matrica!$H$3),Matrica!$H$13,IF(AND(AA120=Matrica!$A$14,AB120=Matrica!$B$3),Matrica!$B$14,IF(AND(AA120=Matrica!$A$14,AB120=Matrica!$E$3),Matrica!$E$14,IF(AND(AA120=Matrica!$A$14,AB120=Matrica!$H$3),Matrica!$H$14,IF(AND(AA120=Matrica!$A$15,AB120=Matrica!$B$3),Matrica!$B$15,IF(AND(AA120=Matrica!$A$15,AB120=Matrica!$E$3),Matrica!$E$15,IF(AND(AA120=Matrica!$A$15,AB120=Matrica!$H$3),Matrica!$H$15,IF(AND(AA120=Matrica!$A$16,AB120=Matrica!$B$3),Matrica!$B$16,IF(AND(AA120=Matrica!$A$16,AB120=Matrica!$E$3),Matrica!$E$16,IF(AND(AA120=Matrica!$A$16,AB120=Matrica!$H$3),Matrica!$H$16,"")))))))))))))))))))))))))))))))))))))))</f>
        <v>3.86</v>
      </c>
      <c r="Z120" s="38">
        <f>IF(AND(AA120=Matrica!$A$4,AB120=Matrica!$B$3),Matrica!$D$4,IF(AND(AA120=Matrica!$A$4,AB120=Matrica!$E$3),Matrica!$G$4,IF(AND(AA120=Matrica!$A$4,AB120=Matrica!$H$3),Matrica!$J$4,IF(AND(AA120=Matrica!$A$5,AB120=Matrica!$B$3),Matrica!$D$5,IF(AND(AA120=Matrica!$A$5,AB120=Matrica!$E$3),Matrica!$G$5,IF(AND(AA120=Matrica!$A$5,AB120=Matrica!$H$3),Matrica!$J$5,IF(AND(AA120=Matrica!$A$6,AB120=Matrica!$B$3),Matrica!$D$6,IF(AND(AA120=Matrica!$A$6,AB120=Matrica!$E$3),Matrica!$G$6,IF(AND(AA120=Matrica!$A$6,AB120=Matrica!$H$3),Matrica!$J$6,IF(AND(AA120=Matrica!$A$7,AB120=Matrica!$B$3),Matrica!$D$7,IF(AND(AA120=Matrica!$A$7,AB120=Matrica!$E$3),Matrica!$G$7,IF(AND(AA120=Matrica!$A$7,AB120=Matrica!$H$3),Matrica!$J$7,IF(AND(AA120=Matrica!$A$8,AB120=Matrica!$B$3),Matrica!$D$8,IF(AND(AA120=Matrica!$A$8,AB120=Matrica!$E$3),Matrica!$G$8,IF(AND(AA120=Matrica!$A$8,AB120=Matrica!$H$3),Matrica!$J$8,IF(AND(AA120=Matrica!$A$9,AB120=Matrica!$B$3),Matrica!$D$9,IF(AND(AA120=Matrica!$A$9,AB120=Matrica!$E$3),Matrica!$G$9,IF(AND(AA120=Matrica!$A$9,AB120=Matrica!$H$3),Matrica!$J$9,IF(AND(AA120=Matrica!$A$10,AB120=Matrica!$B$3),Matrica!$D$10,IF(AND(AA120=Matrica!$A$10,AB120=Matrica!$E$3),Matrica!$G$10,IF(AND(AA120=Matrica!$A$10,AB120=Matrica!$H$3),Matrica!$J$10,IF(AND(AA120=Matrica!$A$11,AB120=Matrica!$B$3),Matrica!$D$11,IF(AND(AA120=Matrica!$A$11,AB120=Matrica!$E$3),Matrica!$G$11,IF(AND(AA120=Matrica!$A$11,AB120=Matrica!$H$3),Matrica!$J$11,IF(AND(AA120=Matrica!$A$12,AB120=Matrica!$B$3),Matrica!$D$12,IF(AND(AA120=Matrica!$A$12,AB120=Matrica!$E$3),Matrica!$G$12,IF(AND(AA120=Matrica!$A$12,AB120=Matrica!$H$3),Matrica!$J$12,IF(AND(AA120=Matrica!$A$13,AB120=Matrica!$B$3),Matrica!$D$13,IF(AND(AA120=Matrica!$A$13,AB120=Matrica!$E$3),Matrica!$G$13,IF(AND(AA120=Matrica!$A$13,AB120=Matrica!$H$3),Matrica!$J$13,IF(AND(AA120=Matrica!$A$14,AB120=Matrica!$B$3),Matrica!$D$14,IF(AND(AA120=Matrica!$A$14,AB120=Matrica!$E$3),Matrica!$G$14,IF(AND(AA120=Matrica!$A$14,AB120=Matrica!$H$3),Matrica!$J$14,IF(AND(AA120=Matrica!$A$15,AB120=Matrica!$B$3),Matrica!$D$15,IF(AND(AA120=Matrica!$A$15,AB120=Matrica!$E$3),Matrica!$G$15,IF(AND(AA120=Matrica!$A$15,AB120=Matrica!$H$3),Matrica!$J$15,IF(AND(AA120=Matrica!$A$16,AB120=Matrica!$B$3),Matrica!$D$16,IF(AND(AA120=Matrica!$A$16,AB120=Matrica!$E$3),Matrica!$G$16,IF(AND(AA120=Matrica!$A$16,AB120=Matrica!$H$3),Matrica!$J$16,"")))))))))))))))))))))))))))))))))))))))</f>
        <v>4.12</v>
      </c>
      <c r="AA120" s="45" t="s">
        <v>8</v>
      </c>
      <c r="AB120" s="45">
        <v>1</v>
      </c>
      <c r="AC120" s="50">
        <v>4.07</v>
      </c>
      <c r="AD120" s="37" t="str">
        <f t="shared" si="29"/>
        <v>ISTI</v>
      </c>
      <c r="AE120" s="37">
        <f t="shared" si="27"/>
        <v>12.430939226519341</v>
      </c>
      <c r="AF120" s="37">
        <f t="shared" si="28"/>
        <v>2.5188916876574329E-2</v>
      </c>
      <c r="AG120" s="47">
        <v>11.6</v>
      </c>
    </row>
    <row r="121" spans="3:34" ht="30" customHeight="1" x14ac:dyDescent="0.25">
      <c r="C121" s="51" t="s">
        <v>260</v>
      </c>
      <c r="D121" s="43" t="s">
        <v>59</v>
      </c>
      <c r="E121" s="39" t="s">
        <v>11</v>
      </c>
      <c r="F121" s="43" t="s">
        <v>137</v>
      </c>
      <c r="G121" s="38">
        <v>0.04</v>
      </c>
      <c r="H121" s="38"/>
      <c r="I121" s="38">
        <v>0.1</v>
      </c>
      <c r="J121" s="38">
        <v>14.88</v>
      </c>
      <c r="K121" s="38">
        <v>14.88</v>
      </c>
      <c r="L121" s="42">
        <f t="shared" ref="L121:L139" si="35">J121+(G121*J121)+(H121*J121)</f>
        <v>15.475200000000001</v>
      </c>
      <c r="M121" s="42">
        <f t="shared" si="34"/>
        <v>16.963200000000001</v>
      </c>
      <c r="N121" s="41">
        <v>2871.8</v>
      </c>
      <c r="O121" s="41">
        <f t="shared" si="30"/>
        <v>44441.679360000009</v>
      </c>
      <c r="P121" s="41">
        <f t="shared" si="31"/>
        <v>48714.917760000004</v>
      </c>
      <c r="Q121" s="41">
        <f t="shared" si="32"/>
        <v>15.774284118054204</v>
      </c>
      <c r="R121" s="41">
        <f t="shared" si="33"/>
        <v>17.291042206328644</v>
      </c>
      <c r="S121" s="41">
        <v>3.11</v>
      </c>
      <c r="T121" s="38" t="s">
        <v>10</v>
      </c>
      <c r="U121" s="38" t="s">
        <v>292</v>
      </c>
      <c r="V121" s="41">
        <v>3.41</v>
      </c>
      <c r="W121" s="38" t="s">
        <v>9</v>
      </c>
      <c r="X121" s="38" t="s">
        <v>292</v>
      </c>
      <c r="Y121" s="38">
        <f>IF(AND(AA121=Matrica!$A$4,AB121=Matrica!$B$3),Matrica!$B$4,IF(AND(AA121=Matrica!$A$4,AB121=Matrica!$E$3),Matrica!$E$4,IF(AND(AA121=Matrica!$A$4,AB121=Matrica!$H$3),Matrica!$H$4,IF(AND(AA121=Matrica!$A$5,AB121=Matrica!$B$3),Matrica!$B$5,IF(AND(AA121=Matrica!$A$5,AB121=Matrica!$E$3),Matrica!$E$5,IF(AND(AA121=Matrica!$A$5,AB121=Matrica!$H$3),Matrica!$H$5,IF(AND(AA121=Matrica!$A$6,AB121=Matrica!$B$3),Matrica!$B$6,IF(AND(AA121=Matrica!$A$6,AB121=Matrica!$E$3),Matrica!$E$6,IF(AND(AA121=Matrica!$A$6,AB121=Matrica!$H$3),Matrica!$H$6,IF(AND(AA121=Matrica!$A$7,AB121=Matrica!$B$3),Matrica!$B$7,IF(AND(AA121=Matrica!$A$7,AB121=Matrica!$E$3),Matrica!$E$7,IF(AND(AA121=Matrica!$A$7,AB121=Matrica!$H$3),Matrica!$H$7,IF(AND(AA121=Matrica!$A$8,AB121=Matrica!$B$3),Matrica!$B$8,IF(AND(AA121=Matrica!$A$8,AB121=Matrica!$E$3),Matrica!$E$8,IF(AND(AA121=Matrica!$A$8,AB121=Matrica!$H$3),Matrica!$H$8,IF(AND(AA121=Matrica!$A$9,AB121=Matrica!$B$3),Matrica!$B$9,IF(AND(AA121=Matrica!$A$9,AB121=Matrica!$E$3),Matrica!$E$9,IF(AND(AA121=Matrica!$A$9,AB121=Matrica!$H$3),Matrica!$H$9,IF(AND(AA121=Matrica!$A$10,AB121=Matrica!$B$3),Matrica!$B$10,IF(AND(AA121=Matrica!$A$10,AB121=Matrica!$E$3),Matrica!$E$10,IF(AND(AA121=Matrica!$A$10,AB121=Matrica!$H$3),Matrica!$H$10,IF(AND(AA121=Matrica!$A$11,AB121=Matrica!$B$3),Matrica!$B$11,IF(AND(AA121=Matrica!$A$11,AB121=Matrica!$E$3),Matrica!$E$11,IF(AND(AA121=Matrica!$A$11,AB121=Matrica!$H$3),Matrica!$H$11,IF(AND(AA121=Matrica!$A$12,AB121=Matrica!$B$3),Matrica!$B$12,IF(AND(AA121=Matrica!$A$12,AB121=Matrica!$E$3),Matrica!$E$12,IF(AND(AA121=Matrica!$A$12,AB121=Matrica!$H$3),Matrica!$H$12,IF(AND(AA121=Matrica!$A$13,AB121=Matrica!$B$3),Matrica!$B$13,IF(AND(AA121=Matrica!$A$13,AB121=Matrica!$E$3),Matrica!$E$13,IF(AND(AA121=Matrica!$A$13,AB121=Matrica!$H$3),Matrica!$H$13,IF(AND(AA121=Matrica!$A$14,AB121=Matrica!$B$3),Matrica!$B$14,IF(AND(AA121=Matrica!$A$14,AB121=Matrica!$E$3),Matrica!$E$14,IF(AND(AA121=Matrica!$A$14,AB121=Matrica!$H$3),Matrica!$H$14,IF(AND(AA121=Matrica!$A$15,AB121=Matrica!$B$3),Matrica!$B$15,IF(AND(AA121=Matrica!$A$15,AB121=Matrica!$E$3),Matrica!$E$15,IF(AND(AA121=Matrica!$A$15,AB121=Matrica!$H$3),Matrica!$H$15,IF(AND(AA121=Matrica!$A$16,AB121=Matrica!$B$3),Matrica!$B$16,IF(AND(AA121=Matrica!$A$16,AB121=Matrica!$E$3),Matrica!$E$16,IF(AND(AA121=Matrica!$A$16,AB121=Matrica!$H$3),Matrica!$H$16,"")))))))))))))))))))))))))))))))))))))))</f>
        <v>3.34</v>
      </c>
      <c r="Z121" s="38">
        <f>IF(AND(AA121=Matrica!$A$4,AB121=Matrica!$B$3),Matrica!$D$4,IF(AND(AA121=Matrica!$A$4,AB121=Matrica!$E$3),Matrica!$G$4,IF(AND(AA121=Matrica!$A$4,AB121=Matrica!$H$3),Matrica!$J$4,IF(AND(AA121=Matrica!$A$5,AB121=Matrica!$B$3),Matrica!$D$5,IF(AND(AA121=Matrica!$A$5,AB121=Matrica!$E$3),Matrica!$G$5,IF(AND(AA121=Matrica!$A$5,AB121=Matrica!$H$3),Matrica!$J$5,IF(AND(AA121=Matrica!$A$6,AB121=Matrica!$B$3),Matrica!$D$6,IF(AND(AA121=Matrica!$A$6,AB121=Matrica!$E$3),Matrica!$G$6,IF(AND(AA121=Matrica!$A$6,AB121=Matrica!$H$3),Matrica!$J$6,IF(AND(AA121=Matrica!$A$7,AB121=Matrica!$B$3),Matrica!$D$7,IF(AND(AA121=Matrica!$A$7,AB121=Matrica!$E$3),Matrica!$G$7,IF(AND(AA121=Matrica!$A$7,AB121=Matrica!$H$3),Matrica!$J$7,IF(AND(AA121=Matrica!$A$8,AB121=Matrica!$B$3),Matrica!$D$8,IF(AND(AA121=Matrica!$A$8,AB121=Matrica!$E$3),Matrica!$G$8,IF(AND(AA121=Matrica!$A$8,AB121=Matrica!$H$3),Matrica!$J$8,IF(AND(AA121=Matrica!$A$9,AB121=Matrica!$B$3),Matrica!$D$9,IF(AND(AA121=Matrica!$A$9,AB121=Matrica!$E$3),Matrica!$G$9,IF(AND(AA121=Matrica!$A$9,AB121=Matrica!$H$3),Matrica!$J$9,IF(AND(AA121=Matrica!$A$10,AB121=Matrica!$B$3),Matrica!$D$10,IF(AND(AA121=Matrica!$A$10,AB121=Matrica!$E$3),Matrica!$G$10,IF(AND(AA121=Matrica!$A$10,AB121=Matrica!$H$3),Matrica!$J$10,IF(AND(AA121=Matrica!$A$11,AB121=Matrica!$B$3),Matrica!$D$11,IF(AND(AA121=Matrica!$A$11,AB121=Matrica!$E$3),Matrica!$G$11,IF(AND(AA121=Matrica!$A$11,AB121=Matrica!$H$3),Matrica!$J$11,IF(AND(AA121=Matrica!$A$12,AB121=Matrica!$B$3),Matrica!$D$12,IF(AND(AA121=Matrica!$A$12,AB121=Matrica!$E$3),Matrica!$G$12,IF(AND(AA121=Matrica!$A$12,AB121=Matrica!$H$3),Matrica!$J$12,IF(AND(AA121=Matrica!$A$13,AB121=Matrica!$B$3),Matrica!$D$13,IF(AND(AA121=Matrica!$A$13,AB121=Matrica!$E$3),Matrica!$G$13,IF(AND(AA121=Matrica!$A$13,AB121=Matrica!$H$3),Matrica!$J$13,IF(AND(AA121=Matrica!$A$14,AB121=Matrica!$B$3),Matrica!$D$14,IF(AND(AA121=Matrica!$A$14,AB121=Matrica!$E$3),Matrica!$G$14,IF(AND(AA121=Matrica!$A$14,AB121=Matrica!$H$3),Matrica!$J$14,IF(AND(AA121=Matrica!$A$15,AB121=Matrica!$B$3),Matrica!$D$15,IF(AND(AA121=Matrica!$A$15,AB121=Matrica!$E$3),Matrica!$G$15,IF(AND(AA121=Matrica!$A$15,AB121=Matrica!$H$3),Matrica!$J$15,IF(AND(AA121=Matrica!$A$16,AB121=Matrica!$B$3),Matrica!$D$16,IF(AND(AA121=Matrica!$A$16,AB121=Matrica!$E$3),Matrica!$G$16,IF(AND(AA121=Matrica!$A$16,AB121=Matrica!$H$3),Matrica!$J$16,"")))))))))))))))))))))))))))))))))))))))</f>
        <v>3.45</v>
      </c>
      <c r="AA121" s="45" t="s">
        <v>10</v>
      </c>
      <c r="AB121" s="45">
        <v>3</v>
      </c>
      <c r="AC121" s="50">
        <v>3.45</v>
      </c>
      <c r="AD121" s="37" t="str">
        <f t="shared" si="29"/>
        <v>ISTI</v>
      </c>
      <c r="AE121" s="37">
        <f t="shared" si="27"/>
        <v>10.932475884244383</v>
      </c>
      <c r="AF121" s="37">
        <f t="shared" si="28"/>
        <v>1.1730205278592386E-2</v>
      </c>
      <c r="AG121" s="47">
        <v>0</v>
      </c>
      <c r="AH121" s="53">
        <f>AC120/((P120-P121)/P121+1)</f>
        <v>3.4966281755196311</v>
      </c>
    </row>
    <row r="122" spans="3:34" ht="30" customHeight="1" x14ac:dyDescent="0.25">
      <c r="C122" s="52" t="s">
        <v>261</v>
      </c>
      <c r="D122" s="43" t="s">
        <v>57</v>
      </c>
      <c r="E122" s="39" t="s">
        <v>10</v>
      </c>
      <c r="F122" s="43" t="s">
        <v>137</v>
      </c>
      <c r="G122" s="38">
        <v>0.04</v>
      </c>
      <c r="H122" s="38"/>
      <c r="I122" s="38"/>
      <c r="J122" s="38">
        <v>17.32</v>
      </c>
      <c r="K122" s="38">
        <v>17.32</v>
      </c>
      <c r="L122" s="42">
        <f t="shared" si="35"/>
        <v>18.012799999999999</v>
      </c>
      <c r="M122" s="42">
        <f t="shared" si="34"/>
        <v>18.012799999999999</v>
      </c>
      <c r="N122" s="41">
        <v>2871.8</v>
      </c>
      <c r="O122" s="41">
        <f t="shared" si="30"/>
        <v>51729.159039999999</v>
      </c>
      <c r="P122" s="41">
        <f t="shared" si="31"/>
        <v>51729.159039999999</v>
      </c>
      <c r="Q122" s="41">
        <f t="shared" si="32"/>
        <v>18.360927481498571</v>
      </c>
      <c r="R122" s="41">
        <f t="shared" si="33"/>
        <v>18.360927481498571</v>
      </c>
      <c r="S122" s="41">
        <v>3.62</v>
      </c>
      <c r="T122" s="38" t="s">
        <v>9</v>
      </c>
      <c r="U122" s="38" t="s">
        <v>291</v>
      </c>
      <c r="V122" s="41">
        <v>3.62</v>
      </c>
      <c r="W122" s="38" t="s">
        <v>9</v>
      </c>
      <c r="X122" s="38" t="s">
        <v>291</v>
      </c>
      <c r="Y122" s="38">
        <f>IF(AND(AA122=Matrica!$A$4,AB122=Matrica!$B$3),Matrica!$B$4,IF(AND(AA122=Matrica!$A$4,AB122=Matrica!$E$3),Matrica!$E$4,IF(AND(AA122=Matrica!$A$4,AB122=Matrica!$H$3),Matrica!$H$4,IF(AND(AA122=Matrica!$A$5,AB122=Matrica!$B$3),Matrica!$B$5,IF(AND(AA122=Matrica!$A$5,AB122=Matrica!$E$3),Matrica!$E$5,IF(AND(AA122=Matrica!$A$5,AB122=Matrica!$H$3),Matrica!$H$5,IF(AND(AA122=Matrica!$A$6,AB122=Matrica!$B$3),Matrica!$B$6,IF(AND(AA122=Matrica!$A$6,AB122=Matrica!$E$3),Matrica!$E$6,IF(AND(AA122=Matrica!$A$6,AB122=Matrica!$H$3),Matrica!$H$6,IF(AND(AA122=Matrica!$A$7,AB122=Matrica!$B$3),Matrica!$B$7,IF(AND(AA122=Matrica!$A$7,AB122=Matrica!$E$3),Matrica!$E$7,IF(AND(AA122=Matrica!$A$7,AB122=Matrica!$H$3),Matrica!$H$7,IF(AND(AA122=Matrica!$A$8,AB122=Matrica!$B$3),Matrica!$B$8,IF(AND(AA122=Matrica!$A$8,AB122=Matrica!$E$3),Matrica!$E$8,IF(AND(AA122=Matrica!$A$8,AB122=Matrica!$H$3),Matrica!$H$8,IF(AND(AA122=Matrica!$A$9,AB122=Matrica!$B$3),Matrica!$B$9,IF(AND(AA122=Matrica!$A$9,AB122=Matrica!$E$3),Matrica!$E$9,IF(AND(AA122=Matrica!$A$9,AB122=Matrica!$H$3),Matrica!$H$9,IF(AND(AA122=Matrica!$A$10,AB122=Matrica!$B$3),Matrica!$B$10,IF(AND(AA122=Matrica!$A$10,AB122=Matrica!$E$3),Matrica!$E$10,IF(AND(AA122=Matrica!$A$10,AB122=Matrica!$H$3),Matrica!$H$10,IF(AND(AA122=Matrica!$A$11,AB122=Matrica!$B$3),Matrica!$B$11,IF(AND(AA122=Matrica!$A$11,AB122=Matrica!$E$3),Matrica!$E$11,IF(AND(AA122=Matrica!$A$11,AB122=Matrica!$H$3),Matrica!$H$11,IF(AND(AA122=Matrica!$A$12,AB122=Matrica!$B$3),Matrica!$B$12,IF(AND(AA122=Matrica!$A$12,AB122=Matrica!$E$3),Matrica!$E$12,IF(AND(AA122=Matrica!$A$12,AB122=Matrica!$H$3),Matrica!$H$12,IF(AND(AA122=Matrica!$A$13,AB122=Matrica!$B$3),Matrica!$B$13,IF(AND(AA122=Matrica!$A$13,AB122=Matrica!$E$3),Matrica!$E$13,IF(AND(AA122=Matrica!$A$13,AB122=Matrica!$H$3),Matrica!$H$13,IF(AND(AA122=Matrica!$A$14,AB122=Matrica!$B$3),Matrica!$B$14,IF(AND(AA122=Matrica!$A$14,AB122=Matrica!$E$3),Matrica!$E$14,IF(AND(AA122=Matrica!$A$14,AB122=Matrica!$H$3),Matrica!$H$14,IF(AND(AA122=Matrica!$A$15,AB122=Matrica!$B$3),Matrica!$B$15,IF(AND(AA122=Matrica!$A$15,AB122=Matrica!$E$3),Matrica!$E$15,IF(AND(AA122=Matrica!$A$15,AB122=Matrica!$H$3),Matrica!$H$15,IF(AND(AA122=Matrica!$A$16,AB122=Matrica!$B$3),Matrica!$B$16,IF(AND(AA122=Matrica!$A$16,AB122=Matrica!$E$3),Matrica!$E$16,IF(AND(AA122=Matrica!$A$16,AB122=Matrica!$H$3),Matrica!$H$16,"")))))))))))))))))))))))))))))))))))))))</f>
        <v>3.86</v>
      </c>
      <c r="Z122" s="38">
        <f>IF(AND(AA122=Matrica!$A$4,AB122=Matrica!$B$3),Matrica!$D$4,IF(AND(AA122=Matrica!$A$4,AB122=Matrica!$E$3),Matrica!$G$4,IF(AND(AA122=Matrica!$A$4,AB122=Matrica!$H$3),Matrica!$J$4,IF(AND(AA122=Matrica!$A$5,AB122=Matrica!$B$3),Matrica!$D$5,IF(AND(AA122=Matrica!$A$5,AB122=Matrica!$E$3),Matrica!$G$5,IF(AND(AA122=Matrica!$A$5,AB122=Matrica!$H$3),Matrica!$J$5,IF(AND(AA122=Matrica!$A$6,AB122=Matrica!$B$3),Matrica!$D$6,IF(AND(AA122=Matrica!$A$6,AB122=Matrica!$E$3),Matrica!$G$6,IF(AND(AA122=Matrica!$A$6,AB122=Matrica!$H$3),Matrica!$J$6,IF(AND(AA122=Matrica!$A$7,AB122=Matrica!$B$3),Matrica!$D$7,IF(AND(AA122=Matrica!$A$7,AB122=Matrica!$E$3),Matrica!$G$7,IF(AND(AA122=Matrica!$A$7,AB122=Matrica!$H$3),Matrica!$J$7,IF(AND(AA122=Matrica!$A$8,AB122=Matrica!$B$3),Matrica!$D$8,IF(AND(AA122=Matrica!$A$8,AB122=Matrica!$E$3),Matrica!$G$8,IF(AND(AA122=Matrica!$A$8,AB122=Matrica!$H$3),Matrica!$J$8,IF(AND(AA122=Matrica!$A$9,AB122=Matrica!$B$3),Matrica!$D$9,IF(AND(AA122=Matrica!$A$9,AB122=Matrica!$E$3),Matrica!$G$9,IF(AND(AA122=Matrica!$A$9,AB122=Matrica!$H$3),Matrica!$J$9,IF(AND(AA122=Matrica!$A$10,AB122=Matrica!$B$3),Matrica!$D$10,IF(AND(AA122=Matrica!$A$10,AB122=Matrica!$E$3),Matrica!$G$10,IF(AND(AA122=Matrica!$A$10,AB122=Matrica!$H$3),Matrica!$J$10,IF(AND(AA122=Matrica!$A$11,AB122=Matrica!$B$3),Matrica!$D$11,IF(AND(AA122=Matrica!$A$11,AB122=Matrica!$E$3),Matrica!$G$11,IF(AND(AA122=Matrica!$A$11,AB122=Matrica!$H$3),Matrica!$J$11,IF(AND(AA122=Matrica!$A$12,AB122=Matrica!$B$3),Matrica!$D$12,IF(AND(AA122=Matrica!$A$12,AB122=Matrica!$E$3),Matrica!$G$12,IF(AND(AA122=Matrica!$A$12,AB122=Matrica!$H$3),Matrica!$J$12,IF(AND(AA122=Matrica!$A$13,AB122=Matrica!$B$3),Matrica!$D$13,IF(AND(AA122=Matrica!$A$13,AB122=Matrica!$E$3),Matrica!$G$13,IF(AND(AA122=Matrica!$A$13,AB122=Matrica!$H$3),Matrica!$J$13,IF(AND(AA122=Matrica!$A$14,AB122=Matrica!$B$3),Matrica!$D$14,IF(AND(AA122=Matrica!$A$14,AB122=Matrica!$E$3),Matrica!$G$14,IF(AND(AA122=Matrica!$A$14,AB122=Matrica!$H$3),Matrica!$J$14,IF(AND(AA122=Matrica!$A$15,AB122=Matrica!$B$3),Matrica!$D$15,IF(AND(AA122=Matrica!$A$15,AB122=Matrica!$E$3),Matrica!$G$15,IF(AND(AA122=Matrica!$A$15,AB122=Matrica!$H$3),Matrica!$J$15,IF(AND(AA122=Matrica!$A$16,AB122=Matrica!$B$3),Matrica!$D$16,IF(AND(AA122=Matrica!$A$16,AB122=Matrica!$E$3),Matrica!$G$16,IF(AND(AA122=Matrica!$A$16,AB122=Matrica!$H$3),Matrica!$J$16,"")))))))))))))))))))))))))))))))))))))))</f>
        <v>4.12</v>
      </c>
      <c r="AA122" s="45" t="s">
        <v>8</v>
      </c>
      <c r="AB122" s="45">
        <v>1</v>
      </c>
      <c r="AC122" s="50">
        <v>3.99</v>
      </c>
      <c r="AD122" s="37" t="str">
        <f t="shared" si="29"/>
        <v>RAST</v>
      </c>
      <c r="AE122" s="37">
        <f t="shared" si="27"/>
        <v>10.220994475138125</v>
      </c>
      <c r="AF122" s="37">
        <f t="shared" si="28"/>
        <v>0.10220994475138125</v>
      </c>
      <c r="AG122" s="47">
        <v>152.4</v>
      </c>
    </row>
    <row r="123" spans="3:34" ht="30" x14ac:dyDescent="0.25">
      <c r="C123" s="52" t="s">
        <v>262</v>
      </c>
      <c r="D123" s="43" t="s">
        <v>57</v>
      </c>
      <c r="E123" s="39" t="s">
        <v>11</v>
      </c>
      <c r="F123" s="43" t="s">
        <v>137</v>
      </c>
      <c r="G123" s="38">
        <v>0.04</v>
      </c>
      <c r="H123" s="38"/>
      <c r="I123" s="38"/>
      <c r="J123" s="38">
        <v>14.88</v>
      </c>
      <c r="K123" s="38">
        <v>14.88</v>
      </c>
      <c r="L123" s="42">
        <f t="shared" si="35"/>
        <v>15.475200000000001</v>
      </c>
      <c r="M123" s="42">
        <f t="shared" si="34"/>
        <v>15.475200000000001</v>
      </c>
      <c r="N123" s="41">
        <v>2871.8</v>
      </c>
      <c r="O123" s="41">
        <f t="shared" si="30"/>
        <v>44441.679360000009</v>
      </c>
      <c r="P123" s="41">
        <f t="shared" si="31"/>
        <v>44441.679360000009</v>
      </c>
      <c r="Q123" s="41">
        <f t="shared" si="32"/>
        <v>15.774284118054204</v>
      </c>
      <c r="R123" s="41">
        <f t="shared" si="33"/>
        <v>15.774284118054204</v>
      </c>
      <c r="S123" s="41">
        <v>3.11</v>
      </c>
      <c r="T123" s="38" t="s">
        <v>10</v>
      </c>
      <c r="U123" s="38" t="s">
        <v>292</v>
      </c>
      <c r="V123" s="41">
        <v>3.11</v>
      </c>
      <c r="W123" s="38" t="s">
        <v>10</v>
      </c>
      <c r="X123" s="38" t="s">
        <v>292</v>
      </c>
      <c r="Y123" s="38">
        <f>IF(AND(AA123=Matrica!$A$4,AB123=Matrica!$B$3),Matrica!$B$4,IF(AND(AA123=Matrica!$A$4,AB123=Matrica!$E$3),Matrica!$E$4,IF(AND(AA123=Matrica!$A$4,AB123=Matrica!$H$3),Matrica!$H$4,IF(AND(AA123=Matrica!$A$5,AB123=Matrica!$B$3),Matrica!$B$5,IF(AND(AA123=Matrica!$A$5,AB123=Matrica!$E$3),Matrica!$E$5,IF(AND(AA123=Matrica!$A$5,AB123=Matrica!$H$3),Matrica!$H$5,IF(AND(AA123=Matrica!$A$6,AB123=Matrica!$B$3),Matrica!$B$6,IF(AND(AA123=Matrica!$A$6,AB123=Matrica!$E$3),Matrica!$E$6,IF(AND(AA123=Matrica!$A$6,AB123=Matrica!$H$3),Matrica!$H$6,IF(AND(AA123=Matrica!$A$7,AB123=Matrica!$B$3),Matrica!$B$7,IF(AND(AA123=Matrica!$A$7,AB123=Matrica!$E$3),Matrica!$E$7,IF(AND(AA123=Matrica!$A$7,AB123=Matrica!$H$3),Matrica!$H$7,IF(AND(AA123=Matrica!$A$8,AB123=Matrica!$B$3),Matrica!$B$8,IF(AND(AA123=Matrica!$A$8,AB123=Matrica!$E$3),Matrica!$E$8,IF(AND(AA123=Matrica!$A$8,AB123=Matrica!$H$3),Matrica!$H$8,IF(AND(AA123=Matrica!$A$9,AB123=Matrica!$B$3),Matrica!$B$9,IF(AND(AA123=Matrica!$A$9,AB123=Matrica!$E$3),Matrica!$E$9,IF(AND(AA123=Matrica!$A$9,AB123=Matrica!$H$3),Matrica!$H$9,IF(AND(AA123=Matrica!$A$10,AB123=Matrica!$B$3),Matrica!$B$10,IF(AND(AA123=Matrica!$A$10,AB123=Matrica!$E$3),Matrica!$E$10,IF(AND(AA123=Matrica!$A$10,AB123=Matrica!$H$3),Matrica!$H$10,IF(AND(AA123=Matrica!$A$11,AB123=Matrica!$B$3),Matrica!$B$11,IF(AND(AA123=Matrica!$A$11,AB123=Matrica!$E$3),Matrica!$E$11,IF(AND(AA123=Matrica!$A$11,AB123=Matrica!$H$3),Matrica!$H$11,IF(AND(AA123=Matrica!$A$12,AB123=Matrica!$B$3),Matrica!$B$12,IF(AND(AA123=Matrica!$A$12,AB123=Matrica!$E$3),Matrica!$E$12,IF(AND(AA123=Matrica!$A$12,AB123=Matrica!$H$3),Matrica!$H$12,IF(AND(AA123=Matrica!$A$13,AB123=Matrica!$B$3),Matrica!$B$13,IF(AND(AA123=Matrica!$A$13,AB123=Matrica!$E$3),Matrica!$E$13,IF(AND(AA123=Matrica!$A$13,AB123=Matrica!$H$3),Matrica!$H$13,IF(AND(AA123=Matrica!$A$14,AB123=Matrica!$B$3),Matrica!$B$14,IF(AND(AA123=Matrica!$A$14,AB123=Matrica!$E$3),Matrica!$E$14,IF(AND(AA123=Matrica!$A$14,AB123=Matrica!$H$3),Matrica!$H$14,IF(AND(AA123=Matrica!$A$15,AB123=Matrica!$B$3),Matrica!$B$15,IF(AND(AA123=Matrica!$A$15,AB123=Matrica!$E$3),Matrica!$E$15,IF(AND(AA123=Matrica!$A$15,AB123=Matrica!$H$3),Matrica!$H$15,IF(AND(AA123=Matrica!$A$16,AB123=Matrica!$B$3),Matrica!$B$16,IF(AND(AA123=Matrica!$A$16,AB123=Matrica!$E$3),Matrica!$E$16,IF(AND(AA123=Matrica!$A$16,AB123=Matrica!$H$3),Matrica!$H$16,"")))))))))))))))))))))))))))))))))))))))</f>
        <v>3.34</v>
      </c>
      <c r="Z123" s="38">
        <f>IF(AND(AA123=Matrica!$A$4,AB123=Matrica!$B$3),Matrica!$D$4,IF(AND(AA123=Matrica!$A$4,AB123=Matrica!$E$3),Matrica!$G$4,IF(AND(AA123=Matrica!$A$4,AB123=Matrica!$H$3),Matrica!$J$4,IF(AND(AA123=Matrica!$A$5,AB123=Matrica!$B$3),Matrica!$D$5,IF(AND(AA123=Matrica!$A$5,AB123=Matrica!$E$3),Matrica!$G$5,IF(AND(AA123=Matrica!$A$5,AB123=Matrica!$H$3),Matrica!$J$5,IF(AND(AA123=Matrica!$A$6,AB123=Matrica!$B$3),Matrica!$D$6,IF(AND(AA123=Matrica!$A$6,AB123=Matrica!$E$3),Matrica!$G$6,IF(AND(AA123=Matrica!$A$6,AB123=Matrica!$H$3),Matrica!$J$6,IF(AND(AA123=Matrica!$A$7,AB123=Matrica!$B$3),Matrica!$D$7,IF(AND(AA123=Matrica!$A$7,AB123=Matrica!$E$3),Matrica!$G$7,IF(AND(AA123=Matrica!$A$7,AB123=Matrica!$H$3),Matrica!$J$7,IF(AND(AA123=Matrica!$A$8,AB123=Matrica!$B$3),Matrica!$D$8,IF(AND(AA123=Matrica!$A$8,AB123=Matrica!$E$3),Matrica!$G$8,IF(AND(AA123=Matrica!$A$8,AB123=Matrica!$H$3),Matrica!$J$8,IF(AND(AA123=Matrica!$A$9,AB123=Matrica!$B$3),Matrica!$D$9,IF(AND(AA123=Matrica!$A$9,AB123=Matrica!$E$3),Matrica!$G$9,IF(AND(AA123=Matrica!$A$9,AB123=Matrica!$H$3),Matrica!$J$9,IF(AND(AA123=Matrica!$A$10,AB123=Matrica!$B$3),Matrica!$D$10,IF(AND(AA123=Matrica!$A$10,AB123=Matrica!$E$3),Matrica!$G$10,IF(AND(AA123=Matrica!$A$10,AB123=Matrica!$H$3),Matrica!$J$10,IF(AND(AA123=Matrica!$A$11,AB123=Matrica!$B$3),Matrica!$D$11,IF(AND(AA123=Matrica!$A$11,AB123=Matrica!$E$3),Matrica!$G$11,IF(AND(AA123=Matrica!$A$11,AB123=Matrica!$H$3),Matrica!$J$11,IF(AND(AA123=Matrica!$A$12,AB123=Matrica!$B$3),Matrica!$D$12,IF(AND(AA123=Matrica!$A$12,AB123=Matrica!$E$3),Matrica!$G$12,IF(AND(AA123=Matrica!$A$12,AB123=Matrica!$H$3),Matrica!$J$12,IF(AND(AA123=Matrica!$A$13,AB123=Matrica!$B$3),Matrica!$D$13,IF(AND(AA123=Matrica!$A$13,AB123=Matrica!$E$3),Matrica!$G$13,IF(AND(AA123=Matrica!$A$13,AB123=Matrica!$H$3),Matrica!$J$13,IF(AND(AA123=Matrica!$A$14,AB123=Matrica!$B$3),Matrica!$D$14,IF(AND(AA123=Matrica!$A$14,AB123=Matrica!$E$3),Matrica!$G$14,IF(AND(AA123=Matrica!$A$14,AB123=Matrica!$H$3),Matrica!$J$14,IF(AND(AA123=Matrica!$A$15,AB123=Matrica!$B$3),Matrica!$D$15,IF(AND(AA123=Matrica!$A$15,AB123=Matrica!$E$3),Matrica!$G$15,IF(AND(AA123=Matrica!$A$15,AB123=Matrica!$H$3),Matrica!$J$15,IF(AND(AA123=Matrica!$A$16,AB123=Matrica!$B$3),Matrica!$D$16,IF(AND(AA123=Matrica!$A$16,AB123=Matrica!$E$3),Matrica!$G$16,IF(AND(AA123=Matrica!$A$16,AB123=Matrica!$H$3),Matrica!$J$16,"")))))))))))))))))))))))))))))))))))))))</f>
        <v>3.45</v>
      </c>
      <c r="AA123" s="45" t="s">
        <v>10</v>
      </c>
      <c r="AB123" s="45">
        <v>3</v>
      </c>
      <c r="AC123" s="50">
        <v>3.43</v>
      </c>
      <c r="AD123" s="37" t="str">
        <f t="shared" si="29"/>
        <v>RAST</v>
      </c>
      <c r="AE123" s="37">
        <f t="shared" si="27"/>
        <v>10.289389067524125</v>
      </c>
      <c r="AF123" s="37">
        <f t="shared" si="28"/>
        <v>0.10289389067524125</v>
      </c>
      <c r="AG123" s="47">
        <v>26.4</v>
      </c>
      <c r="AH123" s="53">
        <f>AC122/((P122-P123)/P123+1)</f>
        <v>3.4278983833718257</v>
      </c>
    </row>
    <row r="124" spans="3:34" ht="30" customHeight="1" x14ac:dyDescent="0.25">
      <c r="C124" s="51" t="s">
        <v>263</v>
      </c>
      <c r="D124" s="43" t="s">
        <v>58</v>
      </c>
      <c r="E124" s="39" t="s">
        <v>10</v>
      </c>
      <c r="F124" s="43" t="s">
        <v>137</v>
      </c>
      <c r="G124" s="38"/>
      <c r="H124" s="38"/>
      <c r="I124" s="38">
        <v>0.1</v>
      </c>
      <c r="J124" s="38">
        <v>17.32</v>
      </c>
      <c r="K124" s="38">
        <v>17.32</v>
      </c>
      <c r="L124" s="42">
        <f t="shared" si="35"/>
        <v>17.32</v>
      </c>
      <c r="M124" s="42">
        <f t="shared" si="34"/>
        <v>19.052</v>
      </c>
      <c r="N124" s="41">
        <v>2871.8</v>
      </c>
      <c r="O124" s="41">
        <f t="shared" si="30"/>
        <v>49739.576000000001</v>
      </c>
      <c r="P124" s="41">
        <f t="shared" si="31"/>
        <v>54713.533600000002</v>
      </c>
      <c r="Q124" s="41">
        <f t="shared" si="32"/>
        <v>17.654737962979397</v>
      </c>
      <c r="R124" s="41">
        <f t="shared" si="33"/>
        <v>19.420211759277336</v>
      </c>
      <c r="S124" s="41">
        <v>3.48</v>
      </c>
      <c r="T124" s="38" t="s">
        <v>9</v>
      </c>
      <c r="U124" s="38" t="s">
        <v>292</v>
      </c>
      <c r="V124" s="41">
        <v>3.83</v>
      </c>
      <c r="W124" s="38" t="s">
        <v>9</v>
      </c>
      <c r="X124" s="38" t="s">
        <v>291</v>
      </c>
      <c r="Y124" s="38">
        <f>IF(AND(AA124=Matrica!$A$4,AB124=Matrica!$B$3),Matrica!$B$4,IF(AND(AA124=Matrica!$A$4,AB124=Matrica!$E$3),Matrica!$E$4,IF(AND(AA124=Matrica!$A$4,AB124=Matrica!$H$3),Matrica!$H$4,IF(AND(AA124=Matrica!$A$5,AB124=Matrica!$B$3),Matrica!$B$5,IF(AND(AA124=Matrica!$A$5,AB124=Matrica!$E$3),Matrica!$E$5,IF(AND(AA124=Matrica!$A$5,AB124=Matrica!$H$3),Matrica!$H$5,IF(AND(AA124=Matrica!$A$6,AB124=Matrica!$B$3),Matrica!$B$6,IF(AND(AA124=Matrica!$A$6,AB124=Matrica!$E$3),Matrica!$E$6,IF(AND(AA124=Matrica!$A$6,AB124=Matrica!$H$3),Matrica!$H$6,IF(AND(AA124=Matrica!$A$7,AB124=Matrica!$B$3),Matrica!$B$7,IF(AND(AA124=Matrica!$A$7,AB124=Matrica!$E$3),Matrica!$E$7,IF(AND(AA124=Matrica!$A$7,AB124=Matrica!$H$3),Matrica!$H$7,IF(AND(AA124=Matrica!$A$8,AB124=Matrica!$B$3),Matrica!$B$8,IF(AND(AA124=Matrica!$A$8,AB124=Matrica!$E$3),Matrica!$E$8,IF(AND(AA124=Matrica!$A$8,AB124=Matrica!$H$3),Matrica!$H$8,IF(AND(AA124=Matrica!$A$9,AB124=Matrica!$B$3),Matrica!$B$9,IF(AND(AA124=Matrica!$A$9,AB124=Matrica!$E$3),Matrica!$E$9,IF(AND(AA124=Matrica!$A$9,AB124=Matrica!$H$3),Matrica!$H$9,IF(AND(AA124=Matrica!$A$10,AB124=Matrica!$B$3),Matrica!$B$10,IF(AND(AA124=Matrica!$A$10,AB124=Matrica!$E$3),Matrica!$E$10,IF(AND(AA124=Matrica!$A$10,AB124=Matrica!$H$3),Matrica!$H$10,IF(AND(AA124=Matrica!$A$11,AB124=Matrica!$B$3),Matrica!$B$11,IF(AND(AA124=Matrica!$A$11,AB124=Matrica!$E$3),Matrica!$E$11,IF(AND(AA124=Matrica!$A$11,AB124=Matrica!$H$3),Matrica!$H$11,IF(AND(AA124=Matrica!$A$12,AB124=Matrica!$B$3),Matrica!$B$12,IF(AND(AA124=Matrica!$A$12,AB124=Matrica!$E$3),Matrica!$E$12,IF(AND(AA124=Matrica!$A$12,AB124=Matrica!$H$3),Matrica!$H$12,IF(AND(AA124=Matrica!$A$13,AB124=Matrica!$B$3),Matrica!$B$13,IF(AND(AA124=Matrica!$A$13,AB124=Matrica!$E$3),Matrica!$E$13,IF(AND(AA124=Matrica!$A$13,AB124=Matrica!$H$3),Matrica!$H$13,IF(AND(AA124=Matrica!$A$14,AB124=Matrica!$B$3),Matrica!$B$14,IF(AND(AA124=Matrica!$A$14,AB124=Matrica!$E$3),Matrica!$E$14,IF(AND(AA124=Matrica!$A$14,AB124=Matrica!$H$3),Matrica!$H$14,IF(AND(AA124=Matrica!$A$15,AB124=Matrica!$B$3),Matrica!$B$15,IF(AND(AA124=Matrica!$A$15,AB124=Matrica!$E$3),Matrica!$E$15,IF(AND(AA124=Matrica!$A$15,AB124=Matrica!$H$3),Matrica!$H$15,IF(AND(AA124=Matrica!$A$16,AB124=Matrica!$B$3),Matrica!$B$16,IF(AND(AA124=Matrica!$A$16,AB124=Matrica!$E$3),Matrica!$E$16,IF(AND(AA124=Matrica!$A$16,AB124=Matrica!$H$3),Matrica!$H$16,"")))))))))))))))))))))))))))))))))))))))</f>
        <v>3.84</v>
      </c>
      <c r="Z124" s="38">
        <f>IF(AND(AA124=Matrica!$A$4,AB124=Matrica!$B$3),Matrica!$D$4,IF(AND(AA124=Matrica!$A$4,AB124=Matrica!$E$3),Matrica!$G$4,IF(AND(AA124=Matrica!$A$4,AB124=Matrica!$H$3),Matrica!$J$4,IF(AND(AA124=Matrica!$A$5,AB124=Matrica!$B$3),Matrica!$D$5,IF(AND(AA124=Matrica!$A$5,AB124=Matrica!$E$3),Matrica!$G$5,IF(AND(AA124=Matrica!$A$5,AB124=Matrica!$H$3),Matrica!$J$5,IF(AND(AA124=Matrica!$A$6,AB124=Matrica!$B$3),Matrica!$D$6,IF(AND(AA124=Matrica!$A$6,AB124=Matrica!$E$3),Matrica!$G$6,IF(AND(AA124=Matrica!$A$6,AB124=Matrica!$H$3),Matrica!$J$6,IF(AND(AA124=Matrica!$A$7,AB124=Matrica!$B$3),Matrica!$D$7,IF(AND(AA124=Matrica!$A$7,AB124=Matrica!$E$3),Matrica!$G$7,IF(AND(AA124=Matrica!$A$7,AB124=Matrica!$H$3),Matrica!$J$7,IF(AND(AA124=Matrica!$A$8,AB124=Matrica!$B$3),Matrica!$D$8,IF(AND(AA124=Matrica!$A$8,AB124=Matrica!$E$3),Matrica!$G$8,IF(AND(AA124=Matrica!$A$8,AB124=Matrica!$H$3),Matrica!$J$8,IF(AND(AA124=Matrica!$A$9,AB124=Matrica!$B$3),Matrica!$D$9,IF(AND(AA124=Matrica!$A$9,AB124=Matrica!$E$3),Matrica!$G$9,IF(AND(AA124=Matrica!$A$9,AB124=Matrica!$H$3),Matrica!$J$9,IF(AND(AA124=Matrica!$A$10,AB124=Matrica!$B$3),Matrica!$D$10,IF(AND(AA124=Matrica!$A$10,AB124=Matrica!$E$3),Matrica!$G$10,IF(AND(AA124=Matrica!$A$10,AB124=Matrica!$H$3),Matrica!$J$10,IF(AND(AA124=Matrica!$A$11,AB124=Matrica!$B$3),Matrica!$D$11,IF(AND(AA124=Matrica!$A$11,AB124=Matrica!$E$3),Matrica!$G$11,IF(AND(AA124=Matrica!$A$11,AB124=Matrica!$H$3),Matrica!$J$11,IF(AND(AA124=Matrica!$A$12,AB124=Matrica!$B$3),Matrica!$D$12,IF(AND(AA124=Matrica!$A$12,AB124=Matrica!$E$3),Matrica!$G$12,IF(AND(AA124=Matrica!$A$12,AB124=Matrica!$H$3),Matrica!$J$12,IF(AND(AA124=Matrica!$A$13,AB124=Matrica!$B$3),Matrica!$D$13,IF(AND(AA124=Matrica!$A$13,AB124=Matrica!$E$3),Matrica!$G$13,IF(AND(AA124=Matrica!$A$13,AB124=Matrica!$H$3),Matrica!$J$13,IF(AND(AA124=Matrica!$A$14,AB124=Matrica!$B$3),Matrica!$D$14,IF(AND(AA124=Matrica!$A$14,AB124=Matrica!$E$3),Matrica!$G$14,IF(AND(AA124=Matrica!$A$14,AB124=Matrica!$H$3),Matrica!$J$14,IF(AND(AA124=Matrica!$A$15,AB124=Matrica!$B$3),Matrica!$D$15,IF(AND(AA124=Matrica!$A$15,AB124=Matrica!$E$3),Matrica!$G$15,IF(AND(AA124=Matrica!$A$15,AB124=Matrica!$H$3),Matrica!$J$15,IF(AND(AA124=Matrica!$A$16,AB124=Matrica!$B$3),Matrica!$D$16,IF(AND(AA124=Matrica!$A$16,AB124=Matrica!$E$3),Matrica!$G$16,IF(AND(AA124=Matrica!$A$16,AB124=Matrica!$H$3),Matrica!$J$16,"")))))))))))))))))))))))))))))))))))))))</f>
        <v>3.96</v>
      </c>
      <c r="AA124" s="45" t="s">
        <v>9</v>
      </c>
      <c r="AB124" s="45">
        <v>3</v>
      </c>
      <c r="AC124" s="50">
        <v>3.96</v>
      </c>
      <c r="AD124" s="37" t="str">
        <f t="shared" si="29"/>
        <v>RAST</v>
      </c>
      <c r="AE124" s="37">
        <f t="shared" si="27"/>
        <v>13.793103448275861</v>
      </c>
      <c r="AF124" s="37">
        <f t="shared" si="28"/>
        <v>3.3942558746736261E-2</v>
      </c>
      <c r="AG124" s="47">
        <v>10.8</v>
      </c>
    </row>
    <row r="125" spans="3:34" ht="30" customHeight="1" x14ac:dyDescent="0.25">
      <c r="C125" s="51" t="s">
        <v>264</v>
      </c>
      <c r="D125" s="43" t="s">
        <v>58</v>
      </c>
      <c r="E125" s="39" t="s">
        <v>11</v>
      </c>
      <c r="F125" s="43" t="s">
        <v>137</v>
      </c>
      <c r="G125" s="38"/>
      <c r="H125" s="38"/>
      <c r="I125" s="38">
        <v>0.1</v>
      </c>
      <c r="J125" s="38">
        <v>14.88</v>
      </c>
      <c r="K125" s="38">
        <v>14.88</v>
      </c>
      <c r="L125" s="42">
        <f t="shared" si="35"/>
        <v>14.88</v>
      </c>
      <c r="M125" s="42">
        <f t="shared" si="34"/>
        <v>16.368000000000002</v>
      </c>
      <c r="N125" s="41">
        <v>2871.8</v>
      </c>
      <c r="O125" s="41">
        <f t="shared" si="30"/>
        <v>42732.384000000005</v>
      </c>
      <c r="P125" s="41">
        <f t="shared" si="31"/>
        <v>47005.622400000007</v>
      </c>
      <c r="Q125" s="41">
        <f t="shared" si="32"/>
        <v>15.167580882744426</v>
      </c>
      <c r="R125" s="41">
        <f t="shared" si="33"/>
        <v>16.684338971018867</v>
      </c>
      <c r="S125" s="41">
        <v>2.99</v>
      </c>
      <c r="T125" s="38" t="s">
        <v>10</v>
      </c>
      <c r="U125" s="38" t="s">
        <v>292</v>
      </c>
      <c r="V125" s="41">
        <v>3.29</v>
      </c>
      <c r="W125" s="38" t="s">
        <v>10</v>
      </c>
      <c r="X125" s="38" t="s">
        <v>291</v>
      </c>
      <c r="Y125" s="38">
        <f>IF(AND(AA125=Matrica!$A$4,AB125=Matrica!$B$3),Matrica!$B$4,IF(AND(AA125=Matrica!$A$4,AB125=Matrica!$E$3),Matrica!$E$4,IF(AND(AA125=Matrica!$A$4,AB125=Matrica!$H$3),Matrica!$H$4,IF(AND(AA125=Matrica!$A$5,AB125=Matrica!$B$3),Matrica!$B$5,IF(AND(AA125=Matrica!$A$5,AB125=Matrica!$E$3),Matrica!$E$5,IF(AND(AA125=Matrica!$A$5,AB125=Matrica!$H$3),Matrica!$H$5,IF(AND(AA125=Matrica!$A$6,AB125=Matrica!$B$3),Matrica!$B$6,IF(AND(AA125=Matrica!$A$6,AB125=Matrica!$E$3),Matrica!$E$6,IF(AND(AA125=Matrica!$A$6,AB125=Matrica!$H$3),Matrica!$H$6,IF(AND(AA125=Matrica!$A$7,AB125=Matrica!$B$3),Matrica!$B$7,IF(AND(AA125=Matrica!$A$7,AB125=Matrica!$E$3),Matrica!$E$7,IF(AND(AA125=Matrica!$A$7,AB125=Matrica!$H$3),Matrica!$H$7,IF(AND(AA125=Matrica!$A$8,AB125=Matrica!$B$3),Matrica!$B$8,IF(AND(AA125=Matrica!$A$8,AB125=Matrica!$E$3),Matrica!$E$8,IF(AND(AA125=Matrica!$A$8,AB125=Matrica!$H$3),Matrica!$H$8,IF(AND(AA125=Matrica!$A$9,AB125=Matrica!$B$3),Matrica!$B$9,IF(AND(AA125=Matrica!$A$9,AB125=Matrica!$E$3),Matrica!$E$9,IF(AND(AA125=Matrica!$A$9,AB125=Matrica!$H$3),Matrica!$H$9,IF(AND(AA125=Matrica!$A$10,AB125=Matrica!$B$3),Matrica!$B$10,IF(AND(AA125=Matrica!$A$10,AB125=Matrica!$E$3),Matrica!$E$10,IF(AND(AA125=Matrica!$A$10,AB125=Matrica!$H$3),Matrica!$H$10,IF(AND(AA125=Matrica!$A$11,AB125=Matrica!$B$3),Matrica!$B$11,IF(AND(AA125=Matrica!$A$11,AB125=Matrica!$E$3),Matrica!$E$11,IF(AND(AA125=Matrica!$A$11,AB125=Matrica!$H$3),Matrica!$H$11,IF(AND(AA125=Matrica!$A$12,AB125=Matrica!$B$3),Matrica!$B$12,IF(AND(AA125=Matrica!$A$12,AB125=Matrica!$E$3),Matrica!$E$12,IF(AND(AA125=Matrica!$A$12,AB125=Matrica!$H$3),Matrica!$H$12,IF(AND(AA125=Matrica!$A$13,AB125=Matrica!$B$3),Matrica!$B$13,IF(AND(AA125=Matrica!$A$13,AB125=Matrica!$E$3),Matrica!$E$13,IF(AND(AA125=Matrica!$A$13,AB125=Matrica!$H$3),Matrica!$H$13,IF(AND(AA125=Matrica!$A$14,AB125=Matrica!$B$3),Matrica!$B$14,IF(AND(AA125=Matrica!$A$14,AB125=Matrica!$E$3),Matrica!$E$14,IF(AND(AA125=Matrica!$A$14,AB125=Matrica!$H$3),Matrica!$H$14,IF(AND(AA125=Matrica!$A$15,AB125=Matrica!$B$3),Matrica!$B$15,IF(AND(AA125=Matrica!$A$15,AB125=Matrica!$E$3),Matrica!$E$15,IF(AND(AA125=Matrica!$A$15,AB125=Matrica!$H$3),Matrica!$H$15,IF(AND(AA125=Matrica!$A$16,AB125=Matrica!$B$3),Matrica!$B$16,IF(AND(AA125=Matrica!$A$16,AB125=Matrica!$E$3),Matrica!$E$16,IF(AND(AA125=Matrica!$A$16,AB125=Matrica!$H$3),Matrica!$H$16,"")))))))))))))))))))))))))))))))))))))))</f>
        <v>3.34</v>
      </c>
      <c r="Z125" s="38">
        <f>IF(AND(AA125=Matrica!$A$4,AB125=Matrica!$B$3),Matrica!$D$4,IF(AND(AA125=Matrica!$A$4,AB125=Matrica!$E$3),Matrica!$G$4,IF(AND(AA125=Matrica!$A$4,AB125=Matrica!$H$3),Matrica!$J$4,IF(AND(AA125=Matrica!$A$5,AB125=Matrica!$B$3),Matrica!$D$5,IF(AND(AA125=Matrica!$A$5,AB125=Matrica!$E$3),Matrica!$G$5,IF(AND(AA125=Matrica!$A$5,AB125=Matrica!$H$3),Matrica!$J$5,IF(AND(AA125=Matrica!$A$6,AB125=Matrica!$B$3),Matrica!$D$6,IF(AND(AA125=Matrica!$A$6,AB125=Matrica!$E$3),Matrica!$G$6,IF(AND(AA125=Matrica!$A$6,AB125=Matrica!$H$3),Matrica!$J$6,IF(AND(AA125=Matrica!$A$7,AB125=Matrica!$B$3),Matrica!$D$7,IF(AND(AA125=Matrica!$A$7,AB125=Matrica!$E$3),Matrica!$G$7,IF(AND(AA125=Matrica!$A$7,AB125=Matrica!$H$3),Matrica!$J$7,IF(AND(AA125=Matrica!$A$8,AB125=Matrica!$B$3),Matrica!$D$8,IF(AND(AA125=Matrica!$A$8,AB125=Matrica!$E$3),Matrica!$G$8,IF(AND(AA125=Matrica!$A$8,AB125=Matrica!$H$3),Matrica!$J$8,IF(AND(AA125=Matrica!$A$9,AB125=Matrica!$B$3),Matrica!$D$9,IF(AND(AA125=Matrica!$A$9,AB125=Matrica!$E$3),Matrica!$G$9,IF(AND(AA125=Matrica!$A$9,AB125=Matrica!$H$3),Matrica!$J$9,IF(AND(AA125=Matrica!$A$10,AB125=Matrica!$B$3),Matrica!$D$10,IF(AND(AA125=Matrica!$A$10,AB125=Matrica!$E$3),Matrica!$G$10,IF(AND(AA125=Matrica!$A$10,AB125=Matrica!$H$3),Matrica!$J$10,IF(AND(AA125=Matrica!$A$11,AB125=Matrica!$B$3),Matrica!$D$11,IF(AND(AA125=Matrica!$A$11,AB125=Matrica!$E$3),Matrica!$G$11,IF(AND(AA125=Matrica!$A$11,AB125=Matrica!$H$3),Matrica!$J$11,IF(AND(AA125=Matrica!$A$12,AB125=Matrica!$B$3),Matrica!$D$12,IF(AND(AA125=Matrica!$A$12,AB125=Matrica!$E$3),Matrica!$G$12,IF(AND(AA125=Matrica!$A$12,AB125=Matrica!$H$3),Matrica!$J$12,IF(AND(AA125=Matrica!$A$13,AB125=Matrica!$B$3),Matrica!$D$13,IF(AND(AA125=Matrica!$A$13,AB125=Matrica!$E$3),Matrica!$G$13,IF(AND(AA125=Matrica!$A$13,AB125=Matrica!$H$3),Matrica!$J$13,IF(AND(AA125=Matrica!$A$14,AB125=Matrica!$B$3),Matrica!$D$14,IF(AND(AA125=Matrica!$A$14,AB125=Matrica!$E$3),Matrica!$G$14,IF(AND(AA125=Matrica!$A$14,AB125=Matrica!$H$3),Matrica!$J$14,IF(AND(AA125=Matrica!$A$15,AB125=Matrica!$B$3),Matrica!$D$15,IF(AND(AA125=Matrica!$A$15,AB125=Matrica!$E$3),Matrica!$G$15,IF(AND(AA125=Matrica!$A$15,AB125=Matrica!$H$3),Matrica!$J$15,IF(AND(AA125=Matrica!$A$16,AB125=Matrica!$B$3),Matrica!$D$16,IF(AND(AA125=Matrica!$A$16,AB125=Matrica!$E$3),Matrica!$G$16,IF(AND(AA125=Matrica!$A$16,AB125=Matrica!$H$3),Matrica!$J$16,"")))))))))))))))))))))))))))))))))))))))</f>
        <v>3.45</v>
      </c>
      <c r="AA125" s="45" t="s">
        <v>10</v>
      </c>
      <c r="AB125" s="45">
        <v>3</v>
      </c>
      <c r="AC125" s="50">
        <v>3.34</v>
      </c>
      <c r="AD125" s="37" t="str">
        <f t="shared" si="29"/>
        <v>RAST</v>
      </c>
      <c r="AE125" s="37">
        <f t="shared" si="27"/>
        <v>11.705685618729083</v>
      </c>
      <c r="AF125" s="37">
        <f t="shared" si="28"/>
        <v>1.5197568389057697E-2</v>
      </c>
      <c r="AG125" s="47">
        <v>0</v>
      </c>
      <c r="AH125" s="53">
        <f>AC124/((P124-P125)/P125+1)</f>
        <v>3.4021247113163975</v>
      </c>
    </row>
    <row r="126" spans="3:34" ht="51.75" customHeight="1" x14ac:dyDescent="0.25">
      <c r="C126" s="51" t="s">
        <v>265</v>
      </c>
      <c r="D126" s="43" t="s">
        <v>82</v>
      </c>
      <c r="E126" s="39" t="s">
        <v>10</v>
      </c>
      <c r="F126" s="43" t="s">
        <v>137</v>
      </c>
      <c r="G126" s="38"/>
      <c r="H126" s="38"/>
      <c r="I126" s="38"/>
      <c r="J126" s="38">
        <v>17.32</v>
      </c>
      <c r="K126" s="38">
        <v>17.32</v>
      </c>
      <c r="L126" s="42">
        <f t="shared" si="35"/>
        <v>17.32</v>
      </c>
      <c r="M126" s="42">
        <f t="shared" si="34"/>
        <v>17.32</v>
      </c>
      <c r="N126" s="41">
        <v>2871.8</v>
      </c>
      <c r="O126" s="41">
        <f t="shared" si="30"/>
        <v>49739.576000000001</v>
      </c>
      <c r="P126" s="41">
        <f t="shared" si="31"/>
        <v>49739.576000000001</v>
      </c>
      <c r="Q126" s="41">
        <f t="shared" si="32"/>
        <v>17.654737962979397</v>
      </c>
      <c r="R126" s="41">
        <f t="shared" si="33"/>
        <v>17.654737962979397</v>
      </c>
      <c r="S126" s="41">
        <v>3.48</v>
      </c>
      <c r="T126" s="38" t="s">
        <v>9</v>
      </c>
      <c r="U126" s="38" t="s">
        <v>292</v>
      </c>
      <c r="V126" s="41">
        <v>3.48</v>
      </c>
      <c r="W126" s="38" t="s">
        <v>9</v>
      </c>
      <c r="X126" s="38" t="s">
        <v>292</v>
      </c>
      <c r="Y126" s="38">
        <f>IF(AND(AA126=Matrica!$A$4,AB126=Matrica!$B$3),Matrica!$B$4,IF(AND(AA126=Matrica!$A$4,AB126=Matrica!$E$3),Matrica!$E$4,IF(AND(AA126=Matrica!$A$4,AB126=Matrica!$H$3),Matrica!$H$4,IF(AND(AA126=Matrica!$A$5,AB126=Matrica!$B$3),Matrica!$B$5,IF(AND(AA126=Matrica!$A$5,AB126=Matrica!$E$3),Matrica!$E$5,IF(AND(AA126=Matrica!$A$5,AB126=Matrica!$H$3),Matrica!$H$5,IF(AND(AA126=Matrica!$A$6,AB126=Matrica!$B$3),Matrica!$B$6,IF(AND(AA126=Matrica!$A$6,AB126=Matrica!$E$3),Matrica!$E$6,IF(AND(AA126=Matrica!$A$6,AB126=Matrica!$H$3),Matrica!$H$6,IF(AND(AA126=Matrica!$A$7,AB126=Matrica!$B$3),Matrica!$B$7,IF(AND(AA126=Matrica!$A$7,AB126=Matrica!$E$3),Matrica!$E$7,IF(AND(AA126=Matrica!$A$7,AB126=Matrica!$H$3),Matrica!$H$7,IF(AND(AA126=Matrica!$A$8,AB126=Matrica!$B$3),Matrica!$B$8,IF(AND(AA126=Matrica!$A$8,AB126=Matrica!$E$3),Matrica!$E$8,IF(AND(AA126=Matrica!$A$8,AB126=Matrica!$H$3),Matrica!$H$8,IF(AND(AA126=Matrica!$A$9,AB126=Matrica!$B$3),Matrica!$B$9,IF(AND(AA126=Matrica!$A$9,AB126=Matrica!$E$3),Matrica!$E$9,IF(AND(AA126=Matrica!$A$9,AB126=Matrica!$H$3),Matrica!$H$9,IF(AND(AA126=Matrica!$A$10,AB126=Matrica!$B$3),Matrica!$B$10,IF(AND(AA126=Matrica!$A$10,AB126=Matrica!$E$3),Matrica!$E$10,IF(AND(AA126=Matrica!$A$10,AB126=Matrica!$H$3),Matrica!$H$10,IF(AND(AA126=Matrica!$A$11,AB126=Matrica!$B$3),Matrica!$B$11,IF(AND(AA126=Matrica!$A$11,AB126=Matrica!$E$3),Matrica!$E$11,IF(AND(AA126=Matrica!$A$11,AB126=Matrica!$H$3),Matrica!$H$11,IF(AND(AA126=Matrica!$A$12,AB126=Matrica!$B$3),Matrica!$B$12,IF(AND(AA126=Matrica!$A$12,AB126=Matrica!$E$3),Matrica!$E$12,IF(AND(AA126=Matrica!$A$12,AB126=Matrica!$H$3),Matrica!$H$12,IF(AND(AA126=Matrica!$A$13,AB126=Matrica!$B$3),Matrica!$B$13,IF(AND(AA126=Matrica!$A$13,AB126=Matrica!$E$3),Matrica!$E$13,IF(AND(AA126=Matrica!$A$13,AB126=Matrica!$H$3),Matrica!$H$13,IF(AND(AA126=Matrica!$A$14,AB126=Matrica!$B$3),Matrica!$B$14,IF(AND(AA126=Matrica!$A$14,AB126=Matrica!$E$3),Matrica!$E$14,IF(AND(AA126=Matrica!$A$14,AB126=Matrica!$H$3),Matrica!$H$14,IF(AND(AA126=Matrica!$A$15,AB126=Matrica!$B$3),Matrica!$B$15,IF(AND(AA126=Matrica!$A$15,AB126=Matrica!$E$3),Matrica!$E$15,IF(AND(AA126=Matrica!$A$15,AB126=Matrica!$H$3),Matrica!$H$15,IF(AND(AA126=Matrica!$A$16,AB126=Matrica!$B$3),Matrica!$B$16,IF(AND(AA126=Matrica!$A$16,AB126=Matrica!$E$3),Matrica!$E$16,IF(AND(AA126=Matrica!$A$16,AB126=Matrica!$H$3),Matrica!$H$16,"")))))))))))))))))))))))))))))))))))))))</f>
        <v>3.84</v>
      </c>
      <c r="Z126" s="38">
        <f>IF(AND(AA126=Matrica!$A$4,AB126=Matrica!$B$3),Matrica!$D$4,IF(AND(AA126=Matrica!$A$4,AB126=Matrica!$E$3),Matrica!$G$4,IF(AND(AA126=Matrica!$A$4,AB126=Matrica!$H$3),Matrica!$J$4,IF(AND(AA126=Matrica!$A$5,AB126=Matrica!$B$3),Matrica!$D$5,IF(AND(AA126=Matrica!$A$5,AB126=Matrica!$E$3),Matrica!$G$5,IF(AND(AA126=Matrica!$A$5,AB126=Matrica!$H$3),Matrica!$J$5,IF(AND(AA126=Matrica!$A$6,AB126=Matrica!$B$3),Matrica!$D$6,IF(AND(AA126=Matrica!$A$6,AB126=Matrica!$E$3),Matrica!$G$6,IF(AND(AA126=Matrica!$A$6,AB126=Matrica!$H$3),Matrica!$J$6,IF(AND(AA126=Matrica!$A$7,AB126=Matrica!$B$3),Matrica!$D$7,IF(AND(AA126=Matrica!$A$7,AB126=Matrica!$E$3),Matrica!$G$7,IF(AND(AA126=Matrica!$A$7,AB126=Matrica!$H$3),Matrica!$J$7,IF(AND(AA126=Matrica!$A$8,AB126=Matrica!$B$3),Matrica!$D$8,IF(AND(AA126=Matrica!$A$8,AB126=Matrica!$E$3),Matrica!$G$8,IF(AND(AA126=Matrica!$A$8,AB126=Matrica!$H$3),Matrica!$J$8,IF(AND(AA126=Matrica!$A$9,AB126=Matrica!$B$3),Matrica!$D$9,IF(AND(AA126=Matrica!$A$9,AB126=Matrica!$E$3),Matrica!$G$9,IF(AND(AA126=Matrica!$A$9,AB126=Matrica!$H$3),Matrica!$J$9,IF(AND(AA126=Matrica!$A$10,AB126=Matrica!$B$3),Matrica!$D$10,IF(AND(AA126=Matrica!$A$10,AB126=Matrica!$E$3),Matrica!$G$10,IF(AND(AA126=Matrica!$A$10,AB126=Matrica!$H$3),Matrica!$J$10,IF(AND(AA126=Matrica!$A$11,AB126=Matrica!$B$3),Matrica!$D$11,IF(AND(AA126=Matrica!$A$11,AB126=Matrica!$E$3),Matrica!$G$11,IF(AND(AA126=Matrica!$A$11,AB126=Matrica!$H$3),Matrica!$J$11,IF(AND(AA126=Matrica!$A$12,AB126=Matrica!$B$3),Matrica!$D$12,IF(AND(AA126=Matrica!$A$12,AB126=Matrica!$E$3),Matrica!$G$12,IF(AND(AA126=Matrica!$A$12,AB126=Matrica!$H$3),Matrica!$J$12,IF(AND(AA126=Matrica!$A$13,AB126=Matrica!$B$3),Matrica!$D$13,IF(AND(AA126=Matrica!$A$13,AB126=Matrica!$E$3),Matrica!$G$13,IF(AND(AA126=Matrica!$A$13,AB126=Matrica!$H$3),Matrica!$J$13,IF(AND(AA126=Matrica!$A$14,AB126=Matrica!$B$3),Matrica!$D$14,IF(AND(AA126=Matrica!$A$14,AB126=Matrica!$E$3),Matrica!$G$14,IF(AND(AA126=Matrica!$A$14,AB126=Matrica!$H$3),Matrica!$J$14,IF(AND(AA126=Matrica!$A$15,AB126=Matrica!$B$3),Matrica!$D$15,IF(AND(AA126=Matrica!$A$15,AB126=Matrica!$E$3),Matrica!$G$15,IF(AND(AA126=Matrica!$A$15,AB126=Matrica!$H$3),Matrica!$J$15,IF(AND(AA126=Matrica!$A$16,AB126=Matrica!$B$3),Matrica!$D$16,IF(AND(AA126=Matrica!$A$16,AB126=Matrica!$E$3),Matrica!$G$16,IF(AND(AA126=Matrica!$A$16,AB126=Matrica!$H$3),Matrica!$J$16,"")))))))))))))))))))))))))))))))))))))))</f>
        <v>3.96</v>
      </c>
      <c r="AA126" s="45" t="s">
        <v>9</v>
      </c>
      <c r="AB126" s="45">
        <v>3</v>
      </c>
      <c r="AC126" s="50">
        <v>3.84</v>
      </c>
      <c r="AD126" s="37" t="str">
        <f t="shared" si="29"/>
        <v>RAST</v>
      </c>
      <c r="AE126" s="37">
        <f t="shared" si="27"/>
        <v>10.344827586206893</v>
      </c>
      <c r="AF126" s="37">
        <f t="shared" si="28"/>
        <v>0.10344827586206894</v>
      </c>
      <c r="AG126" s="47">
        <v>523.23</v>
      </c>
    </row>
    <row r="127" spans="3:34" ht="49.5" customHeight="1" x14ac:dyDescent="0.25">
      <c r="C127" s="51" t="s">
        <v>266</v>
      </c>
      <c r="D127" s="43" t="s">
        <v>82</v>
      </c>
      <c r="E127" s="39" t="s">
        <v>11</v>
      </c>
      <c r="F127" s="43" t="s">
        <v>137</v>
      </c>
      <c r="G127" s="38"/>
      <c r="H127" s="38"/>
      <c r="I127" s="38"/>
      <c r="J127" s="38">
        <v>14.88</v>
      </c>
      <c r="K127" s="38">
        <v>14.88</v>
      </c>
      <c r="L127" s="42">
        <f t="shared" si="35"/>
        <v>14.88</v>
      </c>
      <c r="M127" s="42">
        <f t="shared" si="34"/>
        <v>14.88</v>
      </c>
      <c r="N127" s="41">
        <v>2871.8</v>
      </c>
      <c r="O127" s="41">
        <f t="shared" si="30"/>
        <v>42732.384000000005</v>
      </c>
      <c r="P127" s="41">
        <f t="shared" si="31"/>
        <v>42732.384000000005</v>
      </c>
      <c r="Q127" s="41">
        <f t="shared" si="32"/>
        <v>15.167580882744426</v>
      </c>
      <c r="R127" s="41">
        <f t="shared" si="33"/>
        <v>15.167580882744426</v>
      </c>
      <c r="S127" s="41">
        <v>2.99</v>
      </c>
      <c r="T127" s="38" t="s">
        <v>10</v>
      </c>
      <c r="U127" s="38" t="s">
        <v>292</v>
      </c>
      <c r="V127" s="41">
        <v>2.99</v>
      </c>
      <c r="W127" s="38" t="s">
        <v>10</v>
      </c>
      <c r="X127" s="38" t="s">
        <v>292</v>
      </c>
      <c r="Y127" s="38">
        <f>IF(AND(AA127=Matrica!$A$4,AB127=Matrica!$B$3),Matrica!$B$4,IF(AND(AA127=Matrica!$A$4,AB127=Matrica!$E$3),Matrica!$E$4,IF(AND(AA127=Matrica!$A$4,AB127=Matrica!$H$3),Matrica!$H$4,IF(AND(AA127=Matrica!$A$5,AB127=Matrica!$B$3),Matrica!$B$5,IF(AND(AA127=Matrica!$A$5,AB127=Matrica!$E$3),Matrica!$E$5,IF(AND(AA127=Matrica!$A$5,AB127=Matrica!$H$3),Matrica!$H$5,IF(AND(AA127=Matrica!$A$6,AB127=Matrica!$B$3),Matrica!$B$6,IF(AND(AA127=Matrica!$A$6,AB127=Matrica!$E$3),Matrica!$E$6,IF(AND(AA127=Matrica!$A$6,AB127=Matrica!$H$3),Matrica!$H$6,IF(AND(AA127=Matrica!$A$7,AB127=Matrica!$B$3),Matrica!$B$7,IF(AND(AA127=Matrica!$A$7,AB127=Matrica!$E$3),Matrica!$E$7,IF(AND(AA127=Matrica!$A$7,AB127=Matrica!$H$3),Matrica!$H$7,IF(AND(AA127=Matrica!$A$8,AB127=Matrica!$B$3),Matrica!$B$8,IF(AND(AA127=Matrica!$A$8,AB127=Matrica!$E$3),Matrica!$E$8,IF(AND(AA127=Matrica!$A$8,AB127=Matrica!$H$3),Matrica!$H$8,IF(AND(AA127=Matrica!$A$9,AB127=Matrica!$B$3),Matrica!$B$9,IF(AND(AA127=Matrica!$A$9,AB127=Matrica!$E$3),Matrica!$E$9,IF(AND(AA127=Matrica!$A$9,AB127=Matrica!$H$3),Matrica!$H$9,IF(AND(AA127=Matrica!$A$10,AB127=Matrica!$B$3),Matrica!$B$10,IF(AND(AA127=Matrica!$A$10,AB127=Matrica!$E$3),Matrica!$E$10,IF(AND(AA127=Matrica!$A$10,AB127=Matrica!$H$3),Matrica!$H$10,IF(AND(AA127=Matrica!$A$11,AB127=Matrica!$B$3),Matrica!$B$11,IF(AND(AA127=Matrica!$A$11,AB127=Matrica!$E$3),Matrica!$E$11,IF(AND(AA127=Matrica!$A$11,AB127=Matrica!$H$3),Matrica!$H$11,IF(AND(AA127=Matrica!$A$12,AB127=Matrica!$B$3),Matrica!$B$12,IF(AND(AA127=Matrica!$A$12,AB127=Matrica!$E$3),Matrica!$E$12,IF(AND(AA127=Matrica!$A$12,AB127=Matrica!$H$3),Matrica!$H$12,IF(AND(AA127=Matrica!$A$13,AB127=Matrica!$B$3),Matrica!$B$13,IF(AND(AA127=Matrica!$A$13,AB127=Matrica!$E$3),Matrica!$E$13,IF(AND(AA127=Matrica!$A$13,AB127=Matrica!$H$3),Matrica!$H$13,IF(AND(AA127=Matrica!$A$14,AB127=Matrica!$B$3),Matrica!$B$14,IF(AND(AA127=Matrica!$A$14,AB127=Matrica!$E$3),Matrica!$E$14,IF(AND(AA127=Matrica!$A$14,AB127=Matrica!$H$3),Matrica!$H$14,IF(AND(AA127=Matrica!$A$15,AB127=Matrica!$B$3),Matrica!$B$15,IF(AND(AA127=Matrica!$A$15,AB127=Matrica!$E$3),Matrica!$E$15,IF(AND(AA127=Matrica!$A$15,AB127=Matrica!$H$3),Matrica!$H$15,IF(AND(AA127=Matrica!$A$16,AB127=Matrica!$B$3),Matrica!$B$16,IF(AND(AA127=Matrica!$A$16,AB127=Matrica!$E$3),Matrica!$E$16,IF(AND(AA127=Matrica!$A$16,AB127=Matrica!$H$3),Matrica!$H$16,"")))))))))))))))))))))))))))))))))))))))</f>
        <v>3.12</v>
      </c>
      <c r="Z127" s="38">
        <f>IF(AND(AA127=Matrica!$A$4,AB127=Matrica!$B$3),Matrica!$D$4,IF(AND(AA127=Matrica!$A$4,AB127=Matrica!$E$3),Matrica!$G$4,IF(AND(AA127=Matrica!$A$4,AB127=Matrica!$H$3),Matrica!$J$4,IF(AND(AA127=Matrica!$A$5,AB127=Matrica!$B$3),Matrica!$D$5,IF(AND(AA127=Matrica!$A$5,AB127=Matrica!$E$3),Matrica!$G$5,IF(AND(AA127=Matrica!$A$5,AB127=Matrica!$H$3),Matrica!$J$5,IF(AND(AA127=Matrica!$A$6,AB127=Matrica!$B$3),Matrica!$D$6,IF(AND(AA127=Matrica!$A$6,AB127=Matrica!$E$3),Matrica!$G$6,IF(AND(AA127=Matrica!$A$6,AB127=Matrica!$H$3),Matrica!$J$6,IF(AND(AA127=Matrica!$A$7,AB127=Matrica!$B$3),Matrica!$D$7,IF(AND(AA127=Matrica!$A$7,AB127=Matrica!$E$3),Matrica!$G$7,IF(AND(AA127=Matrica!$A$7,AB127=Matrica!$H$3),Matrica!$J$7,IF(AND(AA127=Matrica!$A$8,AB127=Matrica!$B$3),Matrica!$D$8,IF(AND(AA127=Matrica!$A$8,AB127=Matrica!$E$3),Matrica!$G$8,IF(AND(AA127=Matrica!$A$8,AB127=Matrica!$H$3),Matrica!$J$8,IF(AND(AA127=Matrica!$A$9,AB127=Matrica!$B$3),Matrica!$D$9,IF(AND(AA127=Matrica!$A$9,AB127=Matrica!$E$3),Matrica!$G$9,IF(AND(AA127=Matrica!$A$9,AB127=Matrica!$H$3),Matrica!$J$9,IF(AND(AA127=Matrica!$A$10,AB127=Matrica!$B$3),Matrica!$D$10,IF(AND(AA127=Matrica!$A$10,AB127=Matrica!$E$3),Matrica!$G$10,IF(AND(AA127=Matrica!$A$10,AB127=Matrica!$H$3),Matrica!$J$10,IF(AND(AA127=Matrica!$A$11,AB127=Matrica!$B$3),Matrica!$D$11,IF(AND(AA127=Matrica!$A$11,AB127=Matrica!$E$3),Matrica!$G$11,IF(AND(AA127=Matrica!$A$11,AB127=Matrica!$H$3),Matrica!$J$11,IF(AND(AA127=Matrica!$A$12,AB127=Matrica!$B$3),Matrica!$D$12,IF(AND(AA127=Matrica!$A$12,AB127=Matrica!$E$3),Matrica!$G$12,IF(AND(AA127=Matrica!$A$12,AB127=Matrica!$H$3),Matrica!$J$12,IF(AND(AA127=Matrica!$A$13,AB127=Matrica!$B$3),Matrica!$D$13,IF(AND(AA127=Matrica!$A$13,AB127=Matrica!$E$3),Matrica!$G$13,IF(AND(AA127=Matrica!$A$13,AB127=Matrica!$H$3),Matrica!$J$13,IF(AND(AA127=Matrica!$A$14,AB127=Matrica!$B$3),Matrica!$D$14,IF(AND(AA127=Matrica!$A$14,AB127=Matrica!$E$3),Matrica!$G$14,IF(AND(AA127=Matrica!$A$14,AB127=Matrica!$H$3),Matrica!$J$14,IF(AND(AA127=Matrica!$A$15,AB127=Matrica!$B$3),Matrica!$D$15,IF(AND(AA127=Matrica!$A$15,AB127=Matrica!$E$3),Matrica!$G$15,IF(AND(AA127=Matrica!$A$15,AB127=Matrica!$H$3),Matrica!$J$15,IF(AND(AA127=Matrica!$A$16,AB127=Matrica!$B$3),Matrica!$D$16,IF(AND(AA127=Matrica!$A$16,AB127=Matrica!$E$3),Matrica!$G$16,IF(AND(AA127=Matrica!$A$16,AB127=Matrica!$H$3),Matrica!$J$16,"")))))))))))))))))))))))))))))))))))))))</f>
        <v>3.33</v>
      </c>
      <c r="AA127" s="45" t="s">
        <v>10</v>
      </c>
      <c r="AB127" s="45">
        <v>2</v>
      </c>
      <c r="AC127" s="50">
        <v>3.31</v>
      </c>
      <c r="AD127" s="37" t="str">
        <f t="shared" si="29"/>
        <v>RAST</v>
      </c>
      <c r="AE127" s="37">
        <f t="shared" si="27"/>
        <v>10.70234113712374</v>
      </c>
      <c r="AF127" s="37">
        <f t="shared" si="28"/>
        <v>0.1070234113712374</v>
      </c>
      <c r="AG127" s="47">
        <v>31.22</v>
      </c>
      <c r="AH127" s="53">
        <f>AC126/((P126-P127)/P127+1)</f>
        <v>3.2990300230946885</v>
      </c>
    </row>
    <row r="128" spans="3:34" ht="45" x14ac:dyDescent="0.25">
      <c r="C128" s="51" t="s">
        <v>267</v>
      </c>
      <c r="D128" s="43" t="s">
        <v>82</v>
      </c>
      <c r="E128" s="39" t="s">
        <v>13</v>
      </c>
      <c r="F128" s="43" t="s">
        <v>137</v>
      </c>
      <c r="G128" s="38"/>
      <c r="H128" s="38"/>
      <c r="I128" s="38"/>
      <c r="J128" s="38">
        <v>13.42</v>
      </c>
      <c r="K128" s="38">
        <v>13.42</v>
      </c>
      <c r="L128" s="42">
        <f t="shared" si="35"/>
        <v>13.42</v>
      </c>
      <c r="M128" s="42">
        <f t="shared" si="34"/>
        <v>13.42</v>
      </c>
      <c r="N128" s="41">
        <v>2871.8</v>
      </c>
      <c r="O128" s="41">
        <f t="shared" si="30"/>
        <v>38539.556000000004</v>
      </c>
      <c r="P128" s="41">
        <f t="shared" si="31"/>
        <v>38539.556000000004</v>
      </c>
      <c r="Q128" s="41">
        <f t="shared" si="32"/>
        <v>13.679363941292351</v>
      </c>
      <c r="R128" s="41">
        <f t="shared" si="33"/>
        <v>13.679363941292351</v>
      </c>
      <c r="S128" s="41">
        <v>2.7</v>
      </c>
      <c r="T128" s="38" t="s">
        <v>11</v>
      </c>
      <c r="U128" s="38" t="s">
        <v>291</v>
      </c>
      <c r="V128" s="41">
        <v>2.7</v>
      </c>
      <c r="W128" s="38" t="s">
        <v>11</v>
      </c>
      <c r="X128" s="38" t="s">
        <v>291</v>
      </c>
      <c r="Y128" s="38">
        <f>IF(AND(AA128=Matrica!$A$4,AB128=Matrica!$B$3),Matrica!$B$4,IF(AND(AA128=Matrica!$A$4,AB128=Matrica!$E$3),Matrica!$E$4,IF(AND(AA128=Matrica!$A$4,AB128=Matrica!$H$3),Matrica!$H$4,IF(AND(AA128=Matrica!$A$5,AB128=Matrica!$B$3),Matrica!$B$5,IF(AND(AA128=Matrica!$A$5,AB128=Matrica!$E$3),Matrica!$E$5,IF(AND(AA128=Matrica!$A$5,AB128=Matrica!$H$3),Matrica!$H$5,IF(AND(AA128=Matrica!$A$6,AB128=Matrica!$B$3),Matrica!$B$6,IF(AND(AA128=Matrica!$A$6,AB128=Matrica!$E$3),Matrica!$E$6,IF(AND(AA128=Matrica!$A$6,AB128=Matrica!$H$3),Matrica!$H$6,IF(AND(AA128=Matrica!$A$7,AB128=Matrica!$B$3),Matrica!$B$7,IF(AND(AA128=Matrica!$A$7,AB128=Matrica!$E$3),Matrica!$E$7,IF(AND(AA128=Matrica!$A$7,AB128=Matrica!$H$3),Matrica!$H$7,IF(AND(AA128=Matrica!$A$8,AB128=Matrica!$B$3),Matrica!$B$8,IF(AND(AA128=Matrica!$A$8,AB128=Matrica!$E$3),Matrica!$E$8,IF(AND(AA128=Matrica!$A$8,AB128=Matrica!$H$3),Matrica!$H$8,IF(AND(AA128=Matrica!$A$9,AB128=Matrica!$B$3),Matrica!$B$9,IF(AND(AA128=Matrica!$A$9,AB128=Matrica!$E$3),Matrica!$E$9,IF(AND(AA128=Matrica!$A$9,AB128=Matrica!$H$3),Matrica!$H$9,IF(AND(AA128=Matrica!$A$10,AB128=Matrica!$B$3),Matrica!$B$10,IF(AND(AA128=Matrica!$A$10,AB128=Matrica!$E$3),Matrica!$E$10,IF(AND(AA128=Matrica!$A$10,AB128=Matrica!$H$3),Matrica!$H$10,IF(AND(AA128=Matrica!$A$11,AB128=Matrica!$B$3),Matrica!$B$11,IF(AND(AA128=Matrica!$A$11,AB128=Matrica!$E$3),Matrica!$E$11,IF(AND(AA128=Matrica!$A$11,AB128=Matrica!$H$3),Matrica!$H$11,IF(AND(AA128=Matrica!$A$12,AB128=Matrica!$B$3),Matrica!$B$12,IF(AND(AA128=Matrica!$A$12,AB128=Matrica!$E$3),Matrica!$E$12,IF(AND(AA128=Matrica!$A$12,AB128=Matrica!$H$3),Matrica!$H$12,IF(AND(AA128=Matrica!$A$13,AB128=Matrica!$B$3),Matrica!$B$13,IF(AND(AA128=Matrica!$A$13,AB128=Matrica!$E$3),Matrica!$E$13,IF(AND(AA128=Matrica!$A$13,AB128=Matrica!$H$3),Matrica!$H$13,IF(AND(AA128=Matrica!$A$14,AB128=Matrica!$B$3),Matrica!$B$14,IF(AND(AA128=Matrica!$A$14,AB128=Matrica!$E$3),Matrica!$E$14,IF(AND(AA128=Matrica!$A$14,AB128=Matrica!$H$3),Matrica!$H$14,IF(AND(AA128=Matrica!$A$15,AB128=Matrica!$B$3),Matrica!$B$15,IF(AND(AA128=Matrica!$A$15,AB128=Matrica!$E$3),Matrica!$E$15,IF(AND(AA128=Matrica!$A$15,AB128=Matrica!$H$3),Matrica!$H$15,IF(AND(AA128=Matrica!$A$16,AB128=Matrica!$B$3),Matrica!$B$16,IF(AND(AA128=Matrica!$A$16,AB128=Matrica!$E$3),Matrica!$E$16,IF(AND(AA128=Matrica!$A$16,AB128=Matrica!$H$3),Matrica!$H$16,"")))))))))))))))))))))))))))))))))))))))</f>
        <v>2.76</v>
      </c>
      <c r="Z128" s="38">
        <f>IF(AND(AA128=Matrica!$A$4,AB128=Matrica!$B$3),Matrica!$D$4,IF(AND(AA128=Matrica!$A$4,AB128=Matrica!$E$3),Matrica!$G$4,IF(AND(AA128=Matrica!$A$4,AB128=Matrica!$H$3),Matrica!$J$4,IF(AND(AA128=Matrica!$A$5,AB128=Matrica!$B$3),Matrica!$D$5,IF(AND(AA128=Matrica!$A$5,AB128=Matrica!$E$3),Matrica!$G$5,IF(AND(AA128=Matrica!$A$5,AB128=Matrica!$H$3),Matrica!$J$5,IF(AND(AA128=Matrica!$A$6,AB128=Matrica!$B$3),Matrica!$D$6,IF(AND(AA128=Matrica!$A$6,AB128=Matrica!$E$3),Matrica!$G$6,IF(AND(AA128=Matrica!$A$6,AB128=Matrica!$H$3),Matrica!$J$6,IF(AND(AA128=Matrica!$A$7,AB128=Matrica!$B$3),Matrica!$D$7,IF(AND(AA128=Matrica!$A$7,AB128=Matrica!$E$3),Matrica!$G$7,IF(AND(AA128=Matrica!$A$7,AB128=Matrica!$H$3),Matrica!$J$7,IF(AND(AA128=Matrica!$A$8,AB128=Matrica!$B$3),Matrica!$D$8,IF(AND(AA128=Matrica!$A$8,AB128=Matrica!$E$3),Matrica!$G$8,IF(AND(AA128=Matrica!$A$8,AB128=Matrica!$H$3),Matrica!$J$8,IF(AND(AA128=Matrica!$A$9,AB128=Matrica!$B$3),Matrica!$D$9,IF(AND(AA128=Matrica!$A$9,AB128=Matrica!$E$3),Matrica!$G$9,IF(AND(AA128=Matrica!$A$9,AB128=Matrica!$H$3),Matrica!$J$9,IF(AND(AA128=Matrica!$A$10,AB128=Matrica!$B$3),Matrica!$D$10,IF(AND(AA128=Matrica!$A$10,AB128=Matrica!$E$3),Matrica!$G$10,IF(AND(AA128=Matrica!$A$10,AB128=Matrica!$H$3),Matrica!$J$10,IF(AND(AA128=Matrica!$A$11,AB128=Matrica!$B$3),Matrica!$D$11,IF(AND(AA128=Matrica!$A$11,AB128=Matrica!$E$3),Matrica!$G$11,IF(AND(AA128=Matrica!$A$11,AB128=Matrica!$H$3),Matrica!$J$11,IF(AND(AA128=Matrica!$A$12,AB128=Matrica!$B$3),Matrica!$D$12,IF(AND(AA128=Matrica!$A$12,AB128=Matrica!$E$3),Matrica!$G$12,IF(AND(AA128=Matrica!$A$12,AB128=Matrica!$H$3),Matrica!$J$12,IF(AND(AA128=Matrica!$A$13,AB128=Matrica!$B$3),Matrica!$D$13,IF(AND(AA128=Matrica!$A$13,AB128=Matrica!$E$3),Matrica!$G$13,IF(AND(AA128=Matrica!$A$13,AB128=Matrica!$H$3),Matrica!$J$13,IF(AND(AA128=Matrica!$A$14,AB128=Matrica!$B$3),Matrica!$D$14,IF(AND(AA128=Matrica!$A$14,AB128=Matrica!$E$3),Matrica!$G$14,IF(AND(AA128=Matrica!$A$14,AB128=Matrica!$H$3),Matrica!$J$14,IF(AND(AA128=Matrica!$A$15,AB128=Matrica!$B$3),Matrica!$D$15,IF(AND(AA128=Matrica!$A$15,AB128=Matrica!$E$3),Matrica!$G$15,IF(AND(AA128=Matrica!$A$15,AB128=Matrica!$H$3),Matrica!$J$15,IF(AND(AA128=Matrica!$A$16,AB128=Matrica!$B$3),Matrica!$D$16,IF(AND(AA128=Matrica!$A$16,AB128=Matrica!$E$3),Matrica!$G$16,IF(AND(AA128=Matrica!$A$16,AB128=Matrica!$H$3),Matrica!$J$16,"")))))))))))))))))))))))))))))))))))))))</f>
        <v>2.84</v>
      </c>
      <c r="AA128" s="45" t="s">
        <v>11</v>
      </c>
      <c r="AB128" s="45">
        <v>3</v>
      </c>
      <c r="AC128" s="50">
        <v>2.76</v>
      </c>
      <c r="AD128" s="37" t="str">
        <f t="shared" si="29"/>
        <v>RAST</v>
      </c>
      <c r="AE128" s="37">
        <f t="shared" ref="AE128:AE159" si="36">IFERROR((AC128-S128)/S128*100,"")</f>
        <v>2.2222222222222077</v>
      </c>
      <c r="AF128" s="37">
        <f t="shared" si="28"/>
        <v>2.2222222222222077E-2</v>
      </c>
      <c r="AG128" s="47">
        <v>20.7</v>
      </c>
      <c r="AH128" s="53">
        <f>AC127/((P127-P128)/P128+1)</f>
        <v>2.985228494623656</v>
      </c>
    </row>
    <row r="129" spans="3:34" ht="60" x14ac:dyDescent="0.25">
      <c r="C129" s="51" t="s">
        <v>268</v>
      </c>
      <c r="D129" s="43" t="s">
        <v>83</v>
      </c>
      <c r="E129" s="39" t="s">
        <v>10</v>
      </c>
      <c r="F129" s="43" t="s">
        <v>137</v>
      </c>
      <c r="G129" s="38">
        <v>0.04</v>
      </c>
      <c r="H129" s="38"/>
      <c r="I129" s="38"/>
      <c r="J129" s="38">
        <v>13.42</v>
      </c>
      <c r="K129" s="38">
        <v>17.32</v>
      </c>
      <c r="L129" s="42">
        <f t="shared" si="35"/>
        <v>13.956799999999999</v>
      </c>
      <c r="M129" s="42">
        <f t="shared" si="34"/>
        <v>18.012799999999999</v>
      </c>
      <c r="N129" s="41">
        <v>2871.8</v>
      </c>
      <c r="O129" s="41">
        <f t="shared" si="30"/>
        <v>40081.13824</v>
      </c>
      <c r="P129" s="41">
        <f t="shared" si="31"/>
        <v>51729.159039999999</v>
      </c>
      <c r="Q129" s="41">
        <f t="shared" si="32"/>
        <v>14.226538498944043</v>
      </c>
      <c r="R129" s="41">
        <f t="shared" si="33"/>
        <v>18.360927481498571</v>
      </c>
      <c r="S129" s="41">
        <v>2.8</v>
      </c>
      <c r="T129" s="38" t="s">
        <v>11</v>
      </c>
      <c r="U129" s="38" t="s">
        <v>293</v>
      </c>
      <c r="V129" s="41">
        <v>3.62</v>
      </c>
      <c r="W129" s="38" t="s">
        <v>9</v>
      </c>
      <c r="X129" s="38" t="s">
        <v>291</v>
      </c>
      <c r="Y129" s="38">
        <f>IF(AND(AA129=Matrica!$A$4,AB129=Matrica!$B$3),Matrica!$B$4,IF(AND(AA129=Matrica!$A$4,AB129=Matrica!$E$3),Matrica!$E$4,IF(AND(AA129=Matrica!$A$4,AB129=Matrica!$H$3),Matrica!$H$4,IF(AND(AA129=Matrica!$A$5,AB129=Matrica!$B$3),Matrica!$B$5,IF(AND(AA129=Matrica!$A$5,AB129=Matrica!$E$3),Matrica!$E$5,IF(AND(AA129=Matrica!$A$5,AB129=Matrica!$H$3),Matrica!$H$5,IF(AND(AA129=Matrica!$A$6,AB129=Matrica!$B$3),Matrica!$B$6,IF(AND(AA129=Matrica!$A$6,AB129=Matrica!$E$3),Matrica!$E$6,IF(AND(AA129=Matrica!$A$6,AB129=Matrica!$H$3),Matrica!$H$6,IF(AND(AA129=Matrica!$A$7,AB129=Matrica!$B$3),Matrica!$B$7,IF(AND(AA129=Matrica!$A$7,AB129=Matrica!$E$3),Matrica!$E$7,IF(AND(AA129=Matrica!$A$7,AB129=Matrica!$H$3),Matrica!$H$7,IF(AND(AA129=Matrica!$A$8,AB129=Matrica!$B$3),Matrica!$B$8,IF(AND(AA129=Matrica!$A$8,AB129=Matrica!$E$3),Matrica!$E$8,IF(AND(AA129=Matrica!$A$8,AB129=Matrica!$H$3),Matrica!$H$8,IF(AND(AA129=Matrica!$A$9,AB129=Matrica!$B$3),Matrica!$B$9,IF(AND(AA129=Matrica!$A$9,AB129=Matrica!$E$3),Matrica!$E$9,IF(AND(AA129=Matrica!$A$9,AB129=Matrica!$H$3),Matrica!$H$9,IF(AND(AA129=Matrica!$A$10,AB129=Matrica!$B$3),Matrica!$B$10,IF(AND(AA129=Matrica!$A$10,AB129=Matrica!$E$3),Matrica!$E$10,IF(AND(AA129=Matrica!$A$10,AB129=Matrica!$H$3),Matrica!$H$10,IF(AND(AA129=Matrica!$A$11,AB129=Matrica!$B$3),Matrica!$B$11,IF(AND(AA129=Matrica!$A$11,AB129=Matrica!$E$3),Matrica!$E$11,IF(AND(AA129=Matrica!$A$11,AB129=Matrica!$H$3),Matrica!$H$11,IF(AND(AA129=Matrica!$A$12,AB129=Matrica!$B$3),Matrica!$B$12,IF(AND(AA129=Matrica!$A$12,AB129=Matrica!$E$3),Matrica!$E$12,IF(AND(AA129=Matrica!$A$12,AB129=Matrica!$H$3),Matrica!$H$12,IF(AND(AA129=Matrica!$A$13,AB129=Matrica!$B$3),Matrica!$B$13,IF(AND(AA129=Matrica!$A$13,AB129=Matrica!$E$3),Matrica!$E$13,IF(AND(AA129=Matrica!$A$13,AB129=Matrica!$H$3),Matrica!$H$13,IF(AND(AA129=Matrica!$A$14,AB129=Matrica!$B$3),Matrica!$B$14,IF(AND(AA129=Matrica!$A$14,AB129=Matrica!$E$3),Matrica!$E$14,IF(AND(AA129=Matrica!$A$14,AB129=Matrica!$H$3),Matrica!$H$14,IF(AND(AA129=Matrica!$A$15,AB129=Matrica!$B$3),Matrica!$B$15,IF(AND(AA129=Matrica!$A$15,AB129=Matrica!$E$3),Matrica!$E$15,IF(AND(AA129=Matrica!$A$15,AB129=Matrica!$H$3),Matrica!$H$15,IF(AND(AA129=Matrica!$A$16,AB129=Matrica!$B$3),Matrica!$B$16,IF(AND(AA129=Matrica!$A$16,AB129=Matrica!$E$3),Matrica!$E$16,IF(AND(AA129=Matrica!$A$16,AB129=Matrica!$H$3),Matrica!$H$16,"")))))))))))))))))))))))))))))))))))))))</f>
        <v>3.86</v>
      </c>
      <c r="Z129" s="38">
        <f>IF(AND(AA129=Matrica!$A$4,AB129=Matrica!$B$3),Matrica!$D$4,IF(AND(AA129=Matrica!$A$4,AB129=Matrica!$E$3),Matrica!$G$4,IF(AND(AA129=Matrica!$A$4,AB129=Matrica!$H$3),Matrica!$J$4,IF(AND(AA129=Matrica!$A$5,AB129=Matrica!$B$3),Matrica!$D$5,IF(AND(AA129=Matrica!$A$5,AB129=Matrica!$E$3),Matrica!$G$5,IF(AND(AA129=Matrica!$A$5,AB129=Matrica!$H$3),Matrica!$J$5,IF(AND(AA129=Matrica!$A$6,AB129=Matrica!$B$3),Matrica!$D$6,IF(AND(AA129=Matrica!$A$6,AB129=Matrica!$E$3),Matrica!$G$6,IF(AND(AA129=Matrica!$A$6,AB129=Matrica!$H$3),Matrica!$J$6,IF(AND(AA129=Matrica!$A$7,AB129=Matrica!$B$3),Matrica!$D$7,IF(AND(AA129=Matrica!$A$7,AB129=Matrica!$E$3),Matrica!$G$7,IF(AND(AA129=Matrica!$A$7,AB129=Matrica!$H$3),Matrica!$J$7,IF(AND(AA129=Matrica!$A$8,AB129=Matrica!$B$3),Matrica!$D$8,IF(AND(AA129=Matrica!$A$8,AB129=Matrica!$E$3),Matrica!$G$8,IF(AND(AA129=Matrica!$A$8,AB129=Matrica!$H$3),Matrica!$J$8,IF(AND(AA129=Matrica!$A$9,AB129=Matrica!$B$3),Matrica!$D$9,IF(AND(AA129=Matrica!$A$9,AB129=Matrica!$E$3),Matrica!$G$9,IF(AND(AA129=Matrica!$A$9,AB129=Matrica!$H$3),Matrica!$J$9,IF(AND(AA129=Matrica!$A$10,AB129=Matrica!$B$3),Matrica!$D$10,IF(AND(AA129=Matrica!$A$10,AB129=Matrica!$E$3),Matrica!$G$10,IF(AND(AA129=Matrica!$A$10,AB129=Matrica!$H$3),Matrica!$J$10,IF(AND(AA129=Matrica!$A$11,AB129=Matrica!$B$3),Matrica!$D$11,IF(AND(AA129=Matrica!$A$11,AB129=Matrica!$E$3),Matrica!$G$11,IF(AND(AA129=Matrica!$A$11,AB129=Matrica!$H$3),Matrica!$J$11,IF(AND(AA129=Matrica!$A$12,AB129=Matrica!$B$3),Matrica!$D$12,IF(AND(AA129=Matrica!$A$12,AB129=Matrica!$E$3),Matrica!$G$12,IF(AND(AA129=Matrica!$A$12,AB129=Matrica!$H$3),Matrica!$J$12,IF(AND(AA129=Matrica!$A$13,AB129=Matrica!$B$3),Matrica!$D$13,IF(AND(AA129=Matrica!$A$13,AB129=Matrica!$E$3),Matrica!$G$13,IF(AND(AA129=Matrica!$A$13,AB129=Matrica!$H$3),Matrica!$J$13,IF(AND(AA129=Matrica!$A$14,AB129=Matrica!$B$3),Matrica!$D$14,IF(AND(AA129=Matrica!$A$14,AB129=Matrica!$E$3),Matrica!$G$14,IF(AND(AA129=Matrica!$A$14,AB129=Matrica!$H$3),Matrica!$J$14,IF(AND(AA129=Matrica!$A$15,AB129=Matrica!$B$3),Matrica!$D$15,IF(AND(AA129=Matrica!$A$15,AB129=Matrica!$E$3),Matrica!$G$15,IF(AND(AA129=Matrica!$A$15,AB129=Matrica!$H$3),Matrica!$J$15,IF(AND(AA129=Matrica!$A$16,AB129=Matrica!$B$3),Matrica!$D$16,IF(AND(AA129=Matrica!$A$16,AB129=Matrica!$E$3),Matrica!$G$16,IF(AND(AA129=Matrica!$A$16,AB129=Matrica!$H$3),Matrica!$J$16,"")))))))))))))))))))))))))))))))))))))))</f>
        <v>4.12</v>
      </c>
      <c r="AA129" s="45" t="s">
        <v>8</v>
      </c>
      <c r="AB129" s="45">
        <v>1</v>
      </c>
      <c r="AC129" s="50">
        <v>3.99</v>
      </c>
      <c r="AD129" s="37" t="str">
        <f t="shared" si="29"/>
        <v>RAST</v>
      </c>
      <c r="AE129" s="37">
        <f t="shared" si="36"/>
        <v>42.500000000000014</v>
      </c>
      <c r="AF129" s="37">
        <f t="shared" ref="AF129:AF160" si="37">IFERROR((AC129-V129)/V129,"")</f>
        <v>0.10220994475138125</v>
      </c>
      <c r="AG129" s="47">
        <v>1972.53</v>
      </c>
    </row>
    <row r="130" spans="3:34" ht="60" x14ac:dyDescent="0.25">
      <c r="C130" s="51" t="s">
        <v>269</v>
      </c>
      <c r="D130" s="43" t="s">
        <v>83</v>
      </c>
      <c r="E130" s="39" t="s">
        <v>11</v>
      </c>
      <c r="F130" s="43" t="s">
        <v>137</v>
      </c>
      <c r="G130" s="38">
        <v>0.04</v>
      </c>
      <c r="H130" s="38"/>
      <c r="I130" s="38"/>
      <c r="J130" s="38">
        <v>14.88</v>
      </c>
      <c r="K130" s="38">
        <v>14.88</v>
      </c>
      <c r="L130" s="42">
        <f t="shared" si="35"/>
        <v>15.475200000000001</v>
      </c>
      <c r="M130" s="42">
        <f t="shared" si="34"/>
        <v>15.475200000000001</v>
      </c>
      <c r="N130" s="41">
        <v>2871.8</v>
      </c>
      <c r="O130" s="41">
        <f t="shared" si="30"/>
        <v>44441.679360000009</v>
      </c>
      <c r="P130" s="41">
        <f t="shared" si="31"/>
        <v>44441.679360000009</v>
      </c>
      <c r="Q130" s="41">
        <f t="shared" si="32"/>
        <v>15.774284118054204</v>
      </c>
      <c r="R130" s="41">
        <f t="shared" si="33"/>
        <v>15.774284118054204</v>
      </c>
      <c r="S130" s="41">
        <v>3.11</v>
      </c>
      <c r="T130" s="38" t="s">
        <v>10</v>
      </c>
      <c r="U130" s="38" t="s">
        <v>292</v>
      </c>
      <c r="V130" s="41">
        <v>3.11</v>
      </c>
      <c r="W130" s="38" t="s">
        <v>10</v>
      </c>
      <c r="X130" s="38" t="s">
        <v>292</v>
      </c>
      <c r="Y130" s="38">
        <f>IF(AND(AA130=Matrica!$A$4,AB130=Matrica!$B$3),Matrica!$B$4,IF(AND(AA130=Matrica!$A$4,AB130=Matrica!$E$3),Matrica!$E$4,IF(AND(AA130=Matrica!$A$4,AB130=Matrica!$H$3),Matrica!$H$4,IF(AND(AA130=Matrica!$A$5,AB130=Matrica!$B$3),Matrica!$B$5,IF(AND(AA130=Matrica!$A$5,AB130=Matrica!$E$3),Matrica!$E$5,IF(AND(AA130=Matrica!$A$5,AB130=Matrica!$H$3),Matrica!$H$5,IF(AND(AA130=Matrica!$A$6,AB130=Matrica!$B$3),Matrica!$B$6,IF(AND(AA130=Matrica!$A$6,AB130=Matrica!$E$3),Matrica!$E$6,IF(AND(AA130=Matrica!$A$6,AB130=Matrica!$H$3),Matrica!$H$6,IF(AND(AA130=Matrica!$A$7,AB130=Matrica!$B$3),Matrica!$B$7,IF(AND(AA130=Matrica!$A$7,AB130=Matrica!$E$3),Matrica!$E$7,IF(AND(AA130=Matrica!$A$7,AB130=Matrica!$H$3),Matrica!$H$7,IF(AND(AA130=Matrica!$A$8,AB130=Matrica!$B$3),Matrica!$B$8,IF(AND(AA130=Matrica!$A$8,AB130=Matrica!$E$3),Matrica!$E$8,IF(AND(AA130=Matrica!$A$8,AB130=Matrica!$H$3),Matrica!$H$8,IF(AND(AA130=Matrica!$A$9,AB130=Matrica!$B$3),Matrica!$B$9,IF(AND(AA130=Matrica!$A$9,AB130=Matrica!$E$3),Matrica!$E$9,IF(AND(AA130=Matrica!$A$9,AB130=Matrica!$H$3),Matrica!$H$9,IF(AND(AA130=Matrica!$A$10,AB130=Matrica!$B$3),Matrica!$B$10,IF(AND(AA130=Matrica!$A$10,AB130=Matrica!$E$3),Matrica!$E$10,IF(AND(AA130=Matrica!$A$10,AB130=Matrica!$H$3),Matrica!$H$10,IF(AND(AA130=Matrica!$A$11,AB130=Matrica!$B$3),Matrica!$B$11,IF(AND(AA130=Matrica!$A$11,AB130=Matrica!$E$3),Matrica!$E$11,IF(AND(AA130=Matrica!$A$11,AB130=Matrica!$H$3),Matrica!$H$11,IF(AND(AA130=Matrica!$A$12,AB130=Matrica!$B$3),Matrica!$B$12,IF(AND(AA130=Matrica!$A$12,AB130=Matrica!$E$3),Matrica!$E$12,IF(AND(AA130=Matrica!$A$12,AB130=Matrica!$H$3),Matrica!$H$12,IF(AND(AA130=Matrica!$A$13,AB130=Matrica!$B$3),Matrica!$B$13,IF(AND(AA130=Matrica!$A$13,AB130=Matrica!$E$3),Matrica!$E$13,IF(AND(AA130=Matrica!$A$13,AB130=Matrica!$H$3),Matrica!$H$13,IF(AND(AA130=Matrica!$A$14,AB130=Matrica!$B$3),Matrica!$B$14,IF(AND(AA130=Matrica!$A$14,AB130=Matrica!$E$3),Matrica!$E$14,IF(AND(AA130=Matrica!$A$14,AB130=Matrica!$H$3),Matrica!$H$14,IF(AND(AA130=Matrica!$A$15,AB130=Matrica!$B$3),Matrica!$B$15,IF(AND(AA130=Matrica!$A$15,AB130=Matrica!$E$3),Matrica!$E$15,IF(AND(AA130=Matrica!$A$15,AB130=Matrica!$H$3),Matrica!$H$15,IF(AND(AA130=Matrica!$A$16,AB130=Matrica!$B$3),Matrica!$B$16,IF(AND(AA130=Matrica!$A$16,AB130=Matrica!$E$3),Matrica!$E$16,IF(AND(AA130=Matrica!$A$16,AB130=Matrica!$H$3),Matrica!$H$16,"")))))))))))))))))))))))))))))))))))))))</f>
        <v>3.34</v>
      </c>
      <c r="Z130" s="38">
        <f>IF(AND(AA130=Matrica!$A$4,AB130=Matrica!$B$3),Matrica!$D$4,IF(AND(AA130=Matrica!$A$4,AB130=Matrica!$E$3),Matrica!$G$4,IF(AND(AA130=Matrica!$A$4,AB130=Matrica!$H$3),Matrica!$J$4,IF(AND(AA130=Matrica!$A$5,AB130=Matrica!$B$3),Matrica!$D$5,IF(AND(AA130=Matrica!$A$5,AB130=Matrica!$E$3),Matrica!$G$5,IF(AND(AA130=Matrica!$A$5,AB130=Matrica!$H$3),Matrica!$J$5,IF(AND(AA130=Matrica!$A$6,AB130=Matrica!$B$3),Matrica!$D$6,IF(AND(AA130=Matrica!$A$6,AB130=Matrica!$E$3),Matrica!$G$6,IF(AND(AA130=Matrica!$A$6,AB130=Matrica!$H$3),Matrica!$J$6,IF(AND(AA130=Matrica!$A$7,AB130=Matrica!$B$3),Matrica!$D$7,IF(AND(AA130=Matrica!$A$7,AB130=Matrica!$E$3),Matrica!$G$7,IF(AND(AA130=Matrica!$A$7,AB130=Matrica!$H$3),Matrica!$J$7,IF(AND(AA130=Matrica!$A$8,AB130=Matrica!$B$3),Matrica!$D$8,IF(AND(AA130=Matrica!$A$8,AB130=Matrica!$E$3),Matrica!$G$8,IF(AND(AA130=Matrica!$A$8,AB130=Matrica!$H$3),Matrica!$J$8,IF(AND(AA130=Matrica!$A$9,AB130=Matrica!$B$3),Matrica!$D$9,IF(AND(AA130=Matrica!$A$9,AB130=Matrica!$E$3),Matrica!$G$9,IF(AND(AA130=Matrica!$A$9,AB130=Matrica!$H$3),Matrica!$J$9,IF(AND(AA130=Matrica!$A$10,AB130=Matrica!$B$3),Matrica!$D$10,IF(AND(AA130=Matrica!$A$10,AB130=Matrica!$E$3),Matrica!$G$10,IF(AND(AA130=Matrica!$A$10,AB130=Matrica!$H$3),Matrica!$J$10,IF(AND(AA130=Matrica!$A$11,AB130=Matrica!$B$3),Matrica!$D$11,IF(AND(AA130=Matrica!$A$11,AB130=Matrica!$E$3),Matrica!$G$11,IF(AND(AA130=Matrica!$A$11,AB130=Matrica!$H$3),Matrica!$J$11,IF(AND(AA130=Matrica!$A$12,AB130=Matrica!$B$3),Matrica!$D$12,IF(AND(AA130=Matrica!$A$12,AB130=Matrica!$E$3),Matrica!$G$12,IF(AND(AA130=Matrica!$A$12,AB130=Matrica!$H$3),Matrica!$J$12,IF(AND(AA130=Matrica!$A$13,AB130=Matrica!$B$3),Matrica!$D$13,IF(AND(AA130=Matrica!$A$13,AB130=Matrica!$E$3),Matrica!$G$13,IF(AND(AA130=Matrica!$A$13,AB130=Matrica!$H$3),Matrica!$J$13,IF(AND(AA130=Matrica!$A$14,AB130=Matrica!$B$3),Matrica!$D$14,IF(AND(AA130=Matrica!$A$14,AB130=Matrica!$E$3),Matrica!$G$14,IF(AND(AA130=Matrica!$A$14,AB130=Matrica!$H$3),Matrica!$J$14,IF(AND(AA130=Matrica!$A$15,AB130=Matrica!$B$3),Matrica!$D$15,IF(AND(AA130=Matrica!$A$15,AB130=Matrica!$E$3),Matrica!$G$15,IF(AND(AA130=Matrica!$A$15,AB130=Matrica!$H$3),Matrica!$J$15,IF(AND(AA130=Matrica!$A$16,AB130=Matrica!$B$3),Matrica!$D$16,IF(AND(AA130=Matrica!$A$16,AB130=Matrica!$E$3),Matrica!$G$16,IF(AND(AA130=Matrica!$A$16,AB130=Matrica!$H$3),Matrica!$J$16,"")))))))))))))))))))))))))))))))))))))))</f>
        <v>3.45</v>
      </c>
      <c r="AA130" s="45" t="s">
        <v>10</v>
      </c>
      <c r="AB130" s="45">
        <v>3</v>
      </c>
      <c r="AC130" s="50">
        <v>3.43</v>
      </c>
      <c r="AD130" s="37" t="str">
        <f t="shared" si="29"/>
        <v>RAST</v>
      </c>
      <c r="AE130" s="37">
        <f t="shared" si="36"/>
        <v>10.289389067524125</v>
      </c>
      <c r="AF130" s="37">
        <f t="shared" si="37"/>
        <v>0.10289389067524125</v>
      </c>
      <c r="AG130" s="47">
        <v>150.87</v>
      </c>
      <c r="AH130" s="53">
        <f>AC129/((P129-P130)/P130+1)</f>
        <v>3.4278983833718257</v>
      </c>
    </row>
    <row r="131" spans="3:34" ht="60" x14ac:dyDescent="0.25">
      <c r="C131" s="51" t="s">
        <v>270</v>
      </c>
      <c r="D131" s="43" t="s">
        <v>83</v>
      </c>
      <c r="E131" s="39" t="s">
        <v>13</v>
      </c>
      <c r="F131" s="43" t="s">
        <v>137</v>
      </c>
      <c r="G131" s="38">
        <v>0.04</v>
      </c>
      <c r="H131" s="38"/>
      <c r="I131" s="38"/>
      <c r="J131" s="38">
        <v>13.42</v>
      </c>
      <c r="K131" s="38">
        <v>13.42</v>
      </c>
      <c r="L131" s="42">
        <f t="shared" si="35"/>
        <v>13.956799999999999</v>
      </c>
      <c r="M131" s="42">
        <f t="shared" si="34"/>
        <v>13.956799999999999</v>
      </c>
      <c r="N131" s="41">
        <v>2871.8</v>
      </c>
      <c r="O131" s="41">
        <f t="shared" si="30"/>
        <v>40081.13824</v>
      </c>
      <c r="P131" s="41">
        <f t="shared" si="31"/>
        <v>40081.13824</v>
      </c>
      <c r="Q131" s="41">
        <f t="shared" si="32"/>
        <v>14.226538498944043</v>
      </c>
      <c r="R131" s="41">
        <f t="shared" si="33"/>
        <v>14.226538498944043</v>
      </c>
      <c r="S131" s="41">
        <v>2.8</v>
      </c>
      <c r="T131" s="38" t="s">
        <v>11</v>
      </c>
      <c r="U131" s="38" t="s">
        <v>293</v>
      </c>
      <c r="V131" s="41">
        <v>2.8</v>
      </c>
      <c r="W131" s="38" t="s">
        <v>11</v>
      </c>
      <c r="X131" s="38" t="s">
        <v>293</v>
      </c>
      <c r="Y131" s="38">
        <f>IF(AND(AA131=Matrica!$A$4,AB131=Matrica!$B$3),Matrica!$B$4,IF(AND(AA131=Matrica!$A$4,AB131=Matrica!$E$3),Matrica!$E$4,IF(AND(AA131=Matrica!$A$4,AB131=Matrica!$H$3),Matrica!$H$4,IF(AND(AA131=Matrica!$A$5,AB131=Matrica!$B$3),Matrica!$B$5,IF(AND(AA131=Matrica!$A$5,AB131=Matrica!$E$3),Matrica!$E$5,IF(AND(AA131=Matrica!$A$5,AB131=Matrica!$H$3),Matrica!$H$5,IF(AND(AA131=Matrica!$A$6,AB131=Matrica!$B$3),Matrica!$B$6,IF(AND(AA131=Matrica!$A$6,AB131=Matrica!$E$3),Matrica!$E$6,IF(AND(AA131=Matrica!$A$6,AB131=Matrica!$H$3),Matrica!$H$6,IF(AND(AA131=Matrica!$A$7,AB131=Matrica!$B$3),Matrica!$B$7,IF(AND(AA131=Matrica!$A$7,AB131=Matrica!$E$3),Matrica!$E$7,IF(AND(AA131=Matrica!$A$7,AB131=Matrica!$H$3),Matrica!$H$7,IF(AND(AA131=Matrica!$A$8,AB131=Matrica!$B$3),Matrica!$B$8,IF(AND(AA131=Matrica!$A$8,AB131=Matrica!$E$3),Matrica!$E$8,IF(AND(AA131=Matrica!$A$8,AB131=Matrica!$H$3),Matrica!$H$8,IF(AND(AA131=Matrica!$A$9,AB131=Matrica!$B$3),Matrica!$B$9,IF(AND(AA131=Matrica!$A$9,AB131=Matrica!$E$3),Matrica!$E$9,IF(AND(AA131=Matrica!$A$9,AB131=Matrica!$H$3),Matrica!$H$9,IF(AND(AA131=Matrica!$A$10,AB131=Matrica!$B$3),Matrica!$B$10,IF(AND(AA131=Matrica!$A$10,AB131=Matrica!$E$3),Matrica!$E$10,IF(AND(AA131=Matrica!$A$10,AB131=Matrica!$H$3),Matrica!$H$10,IF(AND(AA131=Matrica!$A$11,AB131=Matrica!$B$3),Matrica!$B$11,IF(AND(AA131=Matrica!$A$11,AB131=Matrica!$E$3),Matrica!$E$11,IF(AND(AA131=Matrica!$A$11,AB131=Matrica!$H$3),Matrica!$H$11,IF(AND(AA131=Matrica!$A$12,AB131=Matrica!$B$3),Matrica!$B$12,IF(AND(AA131=Matrica!$A$12,AB131=Matrica!$E$3),Matrica!$E$12,IF(AND(AA131=Matrica!$A$12,AB131=Matrica!$H$3),Matrica!$H$12,IF(AND(AA131=Matrica!$A$13,AB131=Matrica!$B$3),Matrica!$B$13,IF(AND(AA131=Matrica!$A$13,AB131=Matrica!$E$3),Matrica!$E$13,IF(AND(AA131=Matrica!$A$13,AB131=Matrica!$H$3),Matrica!$H$13,IF(AND(AA131=Matrica!$A$14,AB131=Matrica!$B$3),Matrica!$B$14,IF(AND(AA131=Matrica!$A$14,AB131=Matrica!$E$3),Matrica!$E$14,IF(AND(AA131=Matrica!$A$14,AB131=Matrica!$H$3),Matrica!$H$14,IF(AND(AA131=Matrica!$A$15,AB131=Matrica!$B$3),Matrica!$B$15,IF(AND(AA131=Matrica!$A$15,AB131=Matrica!$E$3),Matrica!$E$15,IF(AND(AA131=Matrica!$A$15,AB131=Matrica!$H$3),Matrica!$H$15,IF(AND(AA131=Matrica!$A$16,AB131=Matrica!$B$3),Matrica!$B$16,IF(AND(AA131=Matrica!$A$16,AB131=Matrica!$E$3),Matrica!$E$16,IF(AND(AA131=Matrica!$A$16,AB131=Matrica!$H$3),Matrica!$H$16,"")))))))))))))))))))))))))))))))))))))))</f>
        <v>2.76</v>
      </c>
      <c r="Z131" s="38">
        <f>IF(AND(AA131=Matrica!$A$4,AB131=Matrica!$B$3),Matrica!$D$4,IF(AND(AA131=Matrica!$A$4,AB131=Matrica!$E$3),Matrica!$G$4,IF(AND(AA131=Matrica!$A$4,AB131=Matrica!$H$3),Matrica!$J$4,IF(AND(AA131=Matrica!$A$5,AB131=Matrica!$B$3),Matrica!$D$5,IF(AND(AA131=Matrica!$A$5,AB131=Matrica!$E$3),Matrica!$G$5,IF(AND(AA131=Matrica!$A$5,AB131=Matrica!$H$3),Matrica!$J$5,IF(AND(AA131=Matrica!$A$6,AB131=Matrica!$B$3),Matrica!$D$6,IF(AND(AA131=Matrica!$A$6,AB131=Matrica!$E$3),Matrica!$G$6,IF(AND(AA131=Matrica!$A$6,AB131=Matrica!$H$3),Matrica!$J$6,IF(AND(AA131=Matrica!$A$7,AB131=Matrica!$B$3),Matrica!$D$7,IF(AND(AA131=Matrica!$A$7,AB131=Matrica!$E$3),Matrica!$G$7,IF(AND(AA131=Matrica!$A$7,AB131=Matrica!$H$3),Matrica!$J$7,IF(AND(AA131=Matrica!$A$8,AB131=Matrica!$B$3),Matrica!$D$8,IF(AND(AA131=Matrica!$A$8,AB131=Matrica!$E$3),Matrica!$G$8,IF(AND(AA131=Matrica!$A$8,AB131=Matrica!$H$3),Matrica!$J$8,IF(AND(AA131=Matrica!$A$9,AB131=Matrica!$B$3),Matrica!$D$9,IF(AND(AA131=Matrica!$A$9,AB131=Matrica!$E$3),Matrica!$G$9,IF(AND(AA131=Matrica!$A$9,AB131=Matrica!$H$3),Matrica!$J$9,IF(AND(AA131=Matrica!$A$10,AB131=Matrica!$B$3),Matrica!$D$10,IF(AND(AA131=Matrica!$A$10,AB131=Matrica!$E$3),Matrica!$G$10,IF(AND(AA131=Matrica!$A$10,AB131=Matrica!$H$3),Matrica!$J$10,IF(AND(AA131=Matrica!$A$11,AB131=Matrica!$B$3),Matrica!$D$11,IF(AND(AA131=Matrica!$A$11,AB131=Matrica!$E$3),Matrica!$G$11,IF(AND(AA131=Matrica!$A$11,AB131=Matrica!$H$3),Matrica!$J$11,IF(AND(AA131=Matrica!$A$12,AB131=Matrica!$B$3),Matrica!$D$12,IF(AND(AA131=Matrica!$A$12,AB131=Matrica!$E$3),Matrica!$G$12,IF(AND(AA131=Matrica!$A$12,AB131=Matrica!$H$3),Matrica!$J$12,IF(AND(AA131=Matrica!$A$13,AB131=Matrica!$B$3),Matrica!$D$13,IF(AND(AA131=Matrica!$A$13,AB131=Matrica!$E$3),Matrica!$G$13,IF(AND(AA131=Matrica!$A$13,AB131=Matrica!$H$3),Matrica!$J$13,IF(AND(AA131=Matrica!$A$14,AB131=Matrica!$B$3),Matrica!$D$14,IF(AND(AA131=Matrica!$A$14,AB131=Matrica!$E$3),Matrica!$G$14,IF(AND(AA131=Matrica!$A$14,AB131=Matrica!$H$3),Matrica!$J$14,IF(AND(AA131=Matrica!$A$15,AB131=Matrica!$B$3),Matrica!$D$15,IF(AND(AA131=Matrica!$A$15,AB131=Matrica!$E$3),Matrica!$G$15,IF(AND(AA131=Matrica!$A$15,AB131=Matrica!$H$3),Matrica!$J$15,IF(AND(AA131=Matrica!$A$16,AB131=Matrica!$B$3),Matrica!$D$16,IF(AND(AA131=Matrica!$A$16,AB131=Matrica!$E$3),Matrica!$G$16,IF(AND(AA131=Matrica!$A$16,AB131=Matrica!$H$3),Matrica!$J$16,"")))))))))))))))))))))))))))))))))))))))</f>
        <v>2.84</v>
      </c>
      <c r="AA131" s="45" t="s">
        <v>11</v>
      </c>
      <c r="AB131" s="45">
        <v>3</v>
      </c>
      <c r="AC131" s="50">
        <v>2.81</v>
      </c>
      <c r="AD131" s="37" t="str">
        <f t="shared" si="29"/>
        <v>ISTI</v>
      </c>
      <c r="AE131" s="37">
        <f t="shared" si="36"/>
        <v>0.35714285714286542</v>
      </c>
      <c r="AF131" s="37">
        <f t="shared" si="37"/>
        <v>3.5714285714286542E-3</v>
      </c>
      <c r="AG131" s="47">
        <v>152.01</v>
      </c>
      <c r="AH131" s="53">
        <f>AC130/((P130-P131)/P131+1)</f>
        <v>3.0934543010752682</v>
      </c>
    </row>
    <row r="132" spans="3:34" ht="30" customHeight="1" x14ac:dyDescent="0.25">
      <c r="C132" s="52" t="s">
        <v>271</v>
      </c>
      <c r="D132" s="43" t="s">
        <v>78</v>
      </c>
      <c r="E132" s="39" t="s">
        <v>10</v>
      </c>
      <c r="F132" s="43" t="s">
        <v>137</v>
      </c>
      <c r="G132" s="38"/>
      <c r="H132" s="38">
        <v>0.08</v>
      </c>
      <c r="I132" s="38"/>
      <c r="J132" s="38">
        <v>17.32</v>
      </c>
      <c r="K132" s="38">
        <v>17.32</v>
      </c>
      <c r="L132" s="42">
        <f t="shared" si="35"/>
        <v>18.7056</v>
      </c>
      <c r="M132" s="42">
        <f t="shared" si="34"/>
        <v>18.7056</v>
      </c>
      <c r="N132" s="41">
        <v>2871.8</v>
      </c>
      <c r="O132" s="41">
        <f t="shared" si="30"/>
        <v>53718.742080000004</v>
      </c>
      <c r="P132" s="41">
        <f t="shared" si="31"/>
        <v>53718.742080000004</v>
      </c>
      <c r="Q132" s="41">
        <f t="shared" si="32"/>
        <v>19.067117000017749</v>
      </c>
      <c r="R132" s="41">
        <f t="shared" si="33"/>
        <v>19.067117000017749</v>
      </c>
      <c r="S132" s="41">
        <v>3.76</v>
      </c>
      <c r="T132" s="38" t="s">
        <v>9</v>
      </c>
      <c r="U132" s="38" t="s">
        <v>291</v>
      </c>
      <c r="V132" s="41">
        <v>3.76</v>
      </c>
      <c r="W132" s="38" t="s">
        <v>9</v>
      </c>
      <c r="X132" s="38" t="s">
        <v>291</v>
      </c>
      <c r="Y132" s="38">
        <f>IF(AND(AA132=Matrica!$A$4,AB132=Matrica!$B$3),Matrica!$B$4,IF(AND(AA132=Matrica!$A$4,AB132=Matrica!$E$3),Matrica!$E$4,IF(AND(AA132=Matrica!$A$4,AB132=Matrica!$H$3),Matrica!$H$4,IF(AND(AA132=Matrica!$A$5,AB132=Matrica!$B$3),Matrica!$B$5,IF(AND(AA132=Matrica!$A$5,AB132=Matrica!$E$3),Matrica!$E$5,IF(AND(AA132=Matrica!$A$5,AB132=Matrica!$H$3),Matrica!$H$5,IF(AND(AA132=Matrica!$A$6,AB132=Matrica!$B$3),Matrica!$B$6,IF(AND(AA132=Matrica!$A$6,AB132=Matrica!$E$3),Matrica!$E$6,IF(AND(AA132=Matrica!$A$6,AB132=Matrica!$H$3),Matrica!$H$6,IF(AND(AA132=Matrica!$A$7,AB132=Matrica!$B$3),Matrica!$B$7,IF(AND(AA132=Matrica!$A$7,AB132=Matrica!$E$3),Matrica!$E$7,IF(AND(AA132=Matrica!$A$7,AB132=Matrica!$H$3),Matrica!$H$7,IF(AND(AA132=Matrica!$A$8,AB132=Matrica!$B$3),Matrica!$B$8,IF(AND(AA132=Matrica!$A$8,AB132=Matrica!$E$3),Matrica!$E$8,IF(AND(AA132=Matrica!$A$8,AB132=Matrica!$H$3),Matrica!$H$8,IF(AND(AA132=Matrica!$A$9,AB132=Matrica!$B$3),Matrica!$B$9,IF(AND(AA132=Matrica!$A$9,AB132=Matrica!$E$3),Matrica!$E$9,IF(AND(AA132=Matrica!$A$9,AB132=Matrica!$H$3),Matrica!$H$9,IF(AND(AA132=Matrica!$A$10,AB132=Matrica!$B$3),Matrica!$B$10,IF(AND(AA132=Matrica!$A$10,AB132=Matrica!$E$3),Matrica!$E$10,IF(AND(AA132=Matrica!$A$10,AB132=Matrica!$H$3),Matrica!$H$10,IF(AND(AA132=Matrica!$A$11,AB132=Matrica!$B$3),Matrica!$B$11,IF(AND(AA132=Matrica!$A$11,AB132=Matrica!$E$3),Matrica!$E$11,IF(AND(AA132=Matrica!$A$11,AB132=Matrica!$H$3),Matrica!$H$11,IF(AND(AA132=Matrica!$A$12,AB132=Matrica!$B$3),Matrica!$B$12,IF(AND(AA132=Matrica!$A$12,AB132=Matrica!$E$3),Matrica!$E$12,IF(AND(AA132=Matrica!$A$12,AB132=Matrica!$H$3),Matrica!$H$12,IF(AND(AA132=Matrica!$A$13,AB132=Matrica!$B$3),Matrica!$B$13,IF(AND(AA132=Matrica!$A$13,AB132=Matrica!$E$3),Matrica!$E$13,IF(AND(AA132=Matrica!$A$13,AB132=Matrica!$H$3),Matrica!$H$13,IF(AND(AA132=Matrica!$A$14,AB132=Matrica!$B$3),Matrica!$B$14,IF(AND(AA132=Matrica!$A$14,AB132=Matrica!$E$3),Matrica!$E$14,IF(AND(AA132=Matrica!$A$14,AB132=Matrica!$H$3),Matrica!$H$14,IF(AND(AA132=Matrica!$A$15,AB132=Matrica!$B$3),Matrica!$B$15,IF(AND(AA132=Matrica!$A$15,AB132=Matrica!$E$3),Matrica!$E$15,IF(AND(AA132=Matrica!$A$15,AB132=Matrica!$H$3),Matrica!$H$15,IF(AND(AA132=Matrica!$A$16,AB132=Matrica!$B$3),Matrica!$B$16,IF(AND(AA132=Matrica!$A$16,AB132=Matrica!$E$3),Matrica!$E$16,IF(AND(AA132=Matrica!$A$16,AB132=Matrica!$H$3),Matrica!$H$16,"")))))))))))))))))))))))))))))))))))))))</f>
        <v>3.84</v>
      </c>
      <c r="Z132" s="38">
        <f>IF(AND(AA132=Matrica!$A$4,AB132=Matrica!$B$3),Matrica!$D$4,IF(AND(AA132=Matrica!$A$4,AB132=Matrica!$E$3),Matrica!$G$4,IF(AND(AA132=Matrica!$A$4,AB132=Matrica!$H$3),Matrica!$J$4,IF(AND(AA132=Matrica!$A$5,AB132=Matrica!$B$3),Matrica!$D$5,IF(AND(AA132=Matrica!$A$5,AB132=Matrica!$E$3),Matrica!$G$5,IF(AND(AA132=Matrica!$A$5,AB132=Matrica!$H$3),Matrica!$J$5,IF(AND(AA132=Matrica!$A$6,AB132=Matrica!$B$3),Matrica!$D$6,IF(AND(AA132=Matrica!$A$6,AB132=Matrica!$E$3),Matrica!$G$6,IF(AND(AA132=Matrica!$A$6,AB132=Matrica!$H$3),Matrica!$J$6,IF(AND(AA132=Matrica!$A$7,AB132=Matrica!$B$3),Matrica!$D$7,IF(AND(AA132=Matrica!$A$7,AB132=Matrica!$E$3),Matrica!$G$7,IF(AND(AA132=Matrica!$A$7,AB132=Matrica!$H$3),Matrica!$J$7,IF(AND(AA132=Matrica!$A$8,AB132=Matrica!$B$3),Matrica!$D$8,IF(AND(AA132=Matrica!$A$8,AB132=Matrica!$E$3),Matrica!$G$8,IF(AND(AA132=Matrica!$A$8,AB132=Matrica!$H$3),Matrica!$J$8,IF(AND(AA132=Matrica!$A$9,AB132=Matrica!$B$3),Matrica!$D$9,IF(AND(AA132=Matrica!$A$9,AB132=Matrica!$E$3),Matrica!$G$9,IF(AND(AA132=Matrica!$A$9,AB132=Matrica!$H$3),Matrica!$J$9,IF(AND(AA132=Matrica!$A$10,AB132=Matrica!$B$3),Matrica!$D$10,IF(AND(AA132=Matrica!$A$10,AB132=Matrica!$E$3),Matrica!$G$10,IF(AND(AA132=Matrica!$A$10,AB132=Matrica!$H$3),Matrica!$J$10,IF(AND(AA132=Matrica!$A$11,AB132=Matrica!$B$3),Matrica!$D$11,IF(AND(AA132=Matrica!$A$11,AB132=Matrica!$E$3),Matrica!$G$11,IF(AND(AA132=Matrica!$A$11,AB132=Matrica!$H$3),Matrica!$J$11,IF(AND(AA132=Matrica!$A$12,AB132=Matrica!$B$3),Matrica!$D$12,IF(AND(AA132=Matrica!$A$12,AB132=Matrica!$E$3),Matrica!$G$12,IF(AND(AA132=Matrica!$A$12,AB132=Matrica!$H$3),Matrica!$J$12,IF(AND(AA132=Matrica!$A$13,AB132=Matrica!$B$3),Matrica!$D$13,IF(AND(AA132=Matrica!$A$13,AB132=Matrica!$E$3),Matrica!$G$13,IF(AND(AA132=Matrica!$A$13,AB132=Matrica!$H$3),Matrica!$J$13,IF(AND(AA132=Matrica!$A$14,AB132=Matrica!$B$3),Matrica!$D$14,IF(AND(AA132=Matrica!$A$14,AB132=Matrica!$E$3),Matrica!$G$14,IF(AND(AA132=Matrica!$A$14,AB132=Matrica!$H$3),Matrica!$J$14,IF(AND(AA132=Matrica!$A$15,AB132=Matrica!$B$3),Matrica!$D$15,IF(AND(AA132=Matrica!$A$15,AB132=Matrica!$E$3),Matrica!$G$15,IF(AND(AA132=Matrica!$A$15,AB132=Matrica!$H$3),Matrica!$J$15,IF(AND(AA132=Matrica!$A$16,AB132=Matrica!$B$3),Matrica!$D$16,IF(AND(AA132=Matrica!$A$16,AB132=Matrica!$E$3),Matrica!$G$16,IF(AND(AA132=Matrica!$A$16,AB132=Matrica!$H$3),Matrica!$J$16,"")))))))))))))))))))))))))))))))))))))))</f>
        <v>3.96</v>
      </c>
      <c r="AA132" s="45" t="s">
        <v>9</v>
      </c>
      <c r="AB132" s="45">
        <v>3</v>
      </c>
      <c r="AC132" s="50">
        <v>3.84</v>
      </c>
      <c r="AD132" s="37" t="str">
        <f t="shared" si="29"/>
        <v>RAST</v>
      </c>
      <c r="AE132" s="37">
        <f t="shared" si="36"/>
        <v>2.1276595744680873</v>
      </c>
      <c r="AF132" s="37">
        <f t="shared" si="37"/>
        <v>2.1276595744680871E-2</v>
      </c>
      <c r="AG132" s="47">
        <v>212</v>
      </c>
    </row>
    <row r="133" spans="3:34" ht="30" x14ac:dyDescent="0.25">
      <c r="C133" s="52" t="s">
        <v>272</v>
      </c>
      <c r="D133" s="43" t="s">
        <v>78</v>
      </c>
      <c r="E133" s="39" t="s">
        <v>11</v>
      </c>
      <c r="F133" s="43" t="s">
        <v>137</v>
      </c>
      <c r="G133" s="38"/>
      <c r="H133" s="38">
        <v>0.08</v>
      </c>
      <c r="I133" s="38"/>
      <c r="J133" s="38">
        <v>14.88</v>
      </c>
      <c r="K133" s="38">
        <v>14.88</v>
      </c>
      <c r="L133" s="42">
        <f t="shared" si="35"/>
        <v>16.070399999999999</v>
      </c>
      <c r="M133" s="42">
        <f t="shared" si="34"/>
        <v>16.070399999999999</v>
      </c>
      <c r="N133" s="41">
        <v>2871.8</v>
      </c>
      <c r="O133" s="41">
        <f t="shared" si="30"/>
        <v>46150.974719999998</v>
      </c>
      <c r="P133" s="41">
        <f t="shared" si="31"/>
        <v>46150.974719999998</v>
      </c>
      <c r="Q133" s="41">
        <f t="shared" si="32"/>
        <v>16.380987353363977</v>
      </c>
      <c r="R133" s="41">
        <f t="shared" si="33"/>
        <v>16.380987353363977</v>
      </c>
      <c r="S133" s="41">
        <v>3.23</v>
      </c>
      <c r="T133" s="38" t="s">
        <v>10</v>
      </c>
      <c r="U133" s="38" t="s">
        <v>291</v>
      </c>
      <c r="V133" s="41">
        <v>3.23</v>
      </c>
      <c r="W133" s="38" t="s">
        <v>10</v>
      </c>
      <c r="X133" s="38" t="s">
        <v>291</v>
      </c>
      <c r="Y133" s="38">
        <f>IF(AND(AA133=Matrica!$A$4,AB133=Matrica!$B$3),Matrica!$B$4,IF(AND(AA133=Matrica!$A$4,AB133=Matrica!$E$3),Matrica!$E$4,IF(AND(AA133=Matrica!$A$4,AB133=Matrica!$H$3),Matrica!$H$4,IF(AND(AA133=Matrica!$A$5,AB133=Matrica!$B$3),Matrica!$B$5,IF(AND(AA133=Matrica!$A$5,AB133=Matrica!$E$3),Matrica!$E$5,IF(AND(AA133=Matrica!$A$5,AB133=Matrica!$H$3),Matrica!$H$5,IF(AND(AA133=Matrica!$A$6,AB133=Matrica!$B$3),Matrica!$B$6,IF(AND(AA133=Matrica!$A$6,AB133=Matrica!$E$3),Matrica!$E$6,IF(AND(AA133=Matrica!$A$6,AB133=Matrica!$H$3),Matrica!$H$6,IF(AND(AA133=Matrica!$A$7,AB133=Matrica!$B$3),Matrica!$B$7,IF(AND(AA133=Matrica!$A$7,AB133=Matrica!$E$3),Matrica!$E$7,IF(AND(AA133=Matrica!$A$7,AB133=Matrica!$H$3),Matrica!$H$7,IF(AND(AA133=Matrica!$A$8,AB133=Matrica!$B$3),Matrica!$B$8,IF(AND(AA133=Matrica!$A$8,AB133=Matrica!$E$3),Matrica!$E$8,IF(AND(AA133=Matrica!$A$8,AB133=Matrica!$H$3),Matrica!$H$8,IF(AND(AA133=Matrica!$A$9,AB133=Matrica!$B$3),Matrica!$B$9,IF(AND(AA133=Matrica!$A$9,AB133=Matrica!$E$3),Matrica!$E$9,IF(AND(AA133=Matrica!$A$9,AB133=Matrica!$H$3),Matrica!$H$9,IF(AND(AA133=Matrica!$A$10,AB133=Matrica!$B$3),Matrica!$B$10,IF(AND(AA133=Matrica!$A$10,AB133=Matrica!$E$3),Matrica!$E$10,IF(AND(AA133=Matrica!$A$10,AB133=Matrica!$H$3),Matrica!$H$10,IF(AND(AA133=Matrica!$A$11,AB133=Matrica!$B$3),Matrica!$B$11,IF(AND(AA133=Matrica!$A$11,AB133=Matrica!$E$3),Matrica!$E$11,IF(AND(AA133=Matrica!$A$11,AB133=Matrica!$H$3),Matrica!$H$11,IF(AND(AA133=Matrica!$A$12,AB133=Matrica!$B$3),Matrica!$B$12,IF(AND(AA133=Matrica!$A$12,AB133=Matrica!$E$3),Matrica!$E$12,IF(AND(AA133=Matrica!$A$12,AB133=Matrica!$H$3),Matrica!$H$12,IF(AND(AA133=Matrica!$A$13,AB133=Matrica!$B$3),Matrica!$B$13,IF(AND(AA133=Matrica!$A$13,AB133=Matrica!$E$3),Matrica!$E$13,IF(AND(AA133=Matrica!$A$13,AB133=Matrica!$H$3),Matrica!$H$13,IF(AND(AA133=Matrica!$A$14,AB133=Matrica!$B$3),Matrica!$B$14,IF(AND(AA133=Matrica!$A$14,AB133=Matrica!$E$3),Matrica!$E$14,IF(AND(AA133=Matrica!$A$14,AB133=Matrica!$H$3),Matrica!$H$14,IF(AND(AA133=Matrica!$A$15,AB133=Matrica!$B$3),Matrica!$B$15,IF(AND(AA133=Matrica!$A$15,AB133=Matrica!$E$3),Matrica!$E$15,IF(AND(AA133=Matrica!$A$15,AB133=Matrica!$H$3),Matrica!$H$15,IF(AND(AA133=Matrica!$A$16,AB133=Matrica!$B$3),Matrica!$B$16,IF(AND(AA133=Matrica!$A$16,AB133=Matrica!$E$3),Matrica!$E$16,IF(AND(AA133=Matrica!$A$16,AB133=Matrica!$H$3),Matrica!$H$16,"")))))))))))))))))))))))))))))))))))))))</f>
        <v>3.12</v>
      </c>
      <c r="Z133" s="38">
        <f>IF(AND(AA133=Matrica!$A$4,AB133=Matrica!$B$3),Matrica!$D$4,IF(AND(AA133=Matrica!$A$4,AB133=Matrica!$E$3),Matrica!$G$4,IF(AND(AA133=Matrica!$A$4,AB133=Matrica!$H$3),Matrica!$J$4,IF(AND(AA133=Matrica!$A$5,AB133=Matrica!$B$3),Matrica!$D$5,IF(AND(AA133=Matrica!$A$5,AB133=Matrica!$E$3),Matrica!$G$5,IF(AND(AA133=Matrica!$A$5,AB133=Matrica!$H$3),Matrica!$J$5,IF(AND(AA133=Matrica!$A$6,AB133=Matrica!$B$3),Matrica!$D$6,IF(AND(AA133=Matrica!$A$6,AB133=Matrica!$E$3),Matrica!$G$6,IF(AND(AA133=Matrica!$A$6,AB133=Matrica!$H$3),Matrica!$J$6,IF(AND(AA133=Matrica!$A$7,AB133=Matrica!$B$3),Matrica!$D$7,IF(AND(AA133=Matrica!$A$7,AB133=Matrica!$E$3),Matrica!$G$7,IF(AND(AA133=Matrica!$A$7,AB133=Matrica!$H$3),Matrica!$J$7,IF(AND(AA133=Matrica!$A$8,AB133=Matrica!$B$3),Matrica!$D$8,IF(AND(AA133=Matrica!$A$8,AB133=Matrica!$E$3),Matrica!$G$8,IF(AND(AA133=Matrica!$A$8,AB133=Matrica!$H$3),Matrica!$J$8,IF(AND(AA133=Matrica!$A$9,AB133=Matrica!$B$3),Matrica!$D$9,IF(AND(AA133=Matrica!$A$9,AB133=Matrica!$E$3),Matrica!$G$9,IF(AND(AA133=Matrica!$A$9,AB133=Matrica!$H$3),Matrica!$J$9,IF(AND(AA133=Matrica!$A$10,AB133=Matrica!$B$3),Matrica!$D$10,IF(AND(AA133=Matrica!$A$10,AB133=Matrica!$E$3),Matrica!$G$10,IF(AND(AA133=Matrica!$A$10,AB133=Matrica!$H$3),Matrica!$J$10,IF(AND(AA133=Matrica!$A$11,AB133=Matrica!$B$3),Matrica!$D$11,IF(AND(AA133=Matrica!$A$11,AB133=Matrica!$E$3),Matrica!$G$11,IF(AND(AA133=Matrica!$A$11,AB133=Matrica!$H$3),Matrica!$J$11,IF(AND(AA133=Matrica!$A$12,AB133=Matrica!$B$3),Matrica!$D$12,IF(AND(AA133=Matrica!$A$12,AB133=Matrica!$E$3),Matrica!$G$12,IF(AND(AA133=Matrica!$A$12,AB133=Matrica!$H$3),Matrica!$J$12,IF(AND(AA133=Matrica!$A$13,AB133=Matrica!$B$3),Matrica!$D$13,IF(AND(AA133=Matrica!$A$13,AB133=Matrica!$E$3),Matrica!$G$13,IF(AND(AA133=Matrica!$A$13,AB133=Matrica!$H$3),Matrica!$J$13,IF(AND(AA133=Matrica!$A$14,AB133=Matrica!$B$3),Matrica!$D$14,IF(AND(AA133=Matrica!$A$14,AB133=Matrica!$E$3),Matrica!$G$14,IF(AND(AA133=Matrica!$A$14,AB133=Matrica!$H$3),Matrica!$J$14,IF(AND(AA133=Matrica!$A$15,AB133=Matrica!$B$3),Matrica!$D$15,IF(AND(AA133=Matrica!$A$15,AB133=Matrica!$E$3),Matrica!$G$15,IF(AND(AA133=Matrica!$A$15,AB133=Matrica!$H$3),Matrica!$J$15,IF(AND(AA133=Matrica!$A$16,AB133=Matrica!$B$3),Matrica!$D$16,IF(AND(AA133=Matrica!$A$16,AB133=Matrica!$E$3),Matrica!$G$16,IF(AND(AA133=Matrica!$A$16,AB133=Matrica!$H$3),Matrica!$J$16,"")))))))))))))))))))))))))))))))))))))))</f>
        <v>3.33</v>
      </c>
      <c r="AA133" s="45" t="s">
        <v>10</v>
      </c>
      <c r="AB133" s="45">
        <v>2</v>
      </c>
      <c r="AC133" s="50">
        <v>3.31</v>
      </c>
      <c r="AD133" s="37" t="str">
        <f t="shared" si="29"/>
        <v>ISTI</v>
      </c>
      <c r="AE133" s="37">
        <f t="shared" si="36"/>
        <v>2.4767801857585163</v>
      </c>
      <c r="AF133" s="37">
        <f t="shared" si="37"/>
        <v>2.4767801857585162E-2</v>
      </c>
      <c r="AG133" s="47">
        <v>40.57</v>
      </c>
      <c r="AH133" s="53">
        <f>AC132/((P132-P133)/P133+1)</f>
        <v>3.2990300230946881</v>
      </c>
    </row>
    <row r="134" spans="3:34" ht="30" customHeight="1" x14ac:dyDescent="0.25">
      <c r="C134" s="52" t="s">
        <v>273</v>
      </c>
      <c r="D134" s="43" t="s">
        <v>78</v>
      </c>
      <c r="E134" s="39" t="s">
        <v>13</v>
      </c>
      <c r="F134" s="43" t="s">
        <v>137</v>
      </c>
      <c r="G134" s="38"/>
      <c r="H134" s="38">
        <v>0.08</v>
      </c>
      <c r="I134" s="38"/>
      <c r="J134" s="38">
        <v>13.42</v>
      </c>
      <c r="K134" s="38">
        <v>13.42</v>
      </c>
      <c r="L134" s="42">
        <f t="shared" si="35"/>
        <v>14.493600000000001</v>
      </c>
      <c r="M134" s="42">
        <f t="shared" si="34"/>
        <v>14.493600000000001</v>
      </c>
      <c r="N134" s="41">
        <v>2871.8</v>
      </c>
      <c r="O134" s="41">
        <f t="shared" si="30"/>
        <v>41622.720480000004</v>
      </c>
      <c r="P134" s="41">
        <f t="shared" si="31"/>
        <v>41622.720480000004</v>
      </c>
      <c r="Q134" s="41">
        <f t="shared" si="32"/>
        <v>14.773713056595739</v>
      </c>
      <c r="R134" s="41">
        <f t="shared" si="33"/>
        <v>14.773713056595739</v>
      </c>
      <c r="S134" s="41">
        <v>2.91</v>
      </c>
      <c r="T134" s="38" t="s">
        <v>10</v>
      </c>
      <c r="U134" s="38">
        <v>1</v>
      </c>
      <c r="V134" s="41">
        <v>2.91</v>
      </c>
      <c r="W134" s="38" t="s">
        <v>10</v>
      </c>
      <c r="X134" s="38">
        <v>1</v>
      </c>
      <c r="Y134" s="38">
        <f>IF(AND(AA134=Matrica!$A$4,AB134=Matrica!$B$3),Matrica!$B$4,IF(AND(AA134=Matrica!$A$4,AB134=Matrica!$E$3),Matrica!$E$4,IF(AND(AA134=Matrica!$A$4,AB134=Matrica!$H$3),Matrica!$H$4,IF(AND(AA134=Matrica!$A$5,AB134=Matrica!$B$3),Matrica!$B$5,IF(AND(AA134=Matrica!$A$5,AB134=Matrica!$E$3),Matrica!$E$5,IF(AND(AA134=Matrica!$A$5,AB134=Matrica!$H$3),Matrica!$H$5,IF(AND(AA134=Matrica!$A$6,AB134=Matrica!$B$3),Matrica!$B$6,IF(AND(AA134=Matrica!$A$6,AB134=Matrica!$E$3),Matrica!$E$6,IF(AND(AA134=Matrica!$A$6,AB134=Matrica!$H$3),Matrica!$H$6,IF(AND(AA134=Matrica!$A$7,AB134=Matrica!$B$3),Matrica!$B$7,IF(AND(AA134=Matrica!$A$7,AB134=Matrica!$E$3),Matrica!$E$7,IF(AND(AA134=Matrica!$A$7,AB134=Matrica!$H$3),Matrica!$H$7,IF(AND(AA134=Matrica!$A$8,AB134=Matrica!$B$3),Matrica!$B$8,IF(AND(AA134=Matrica!$A$8,AB134=Matrica!$E$3),Matrica!$E$8,IF(AND(AA134=Matrica!$A$8,AB134=Matrica!$H$3),Matrica!$H$8,IF(AND(AA134=Matrica!$A$9,AB134=Matrica!$B$3),Matrica!$B$9,IF(AND(AA134=Matrica!$A$9,AB134=Matrica!$E$3),Matrica!$E$9,IF(AND(AA134=Matrica!$A$9,AB134=Matrica!$H$3),Matrica!$H$9,IF(AND(AA134=Matrica!$A$10,AB134=Matrica!$B$3),Matrica!$B$10,IF(AND(AA134=Matrica!$A$10,AB134=Matrica!$E$3),Matrica!$E$10,IF(AND(AA134=Matrica!$A$10,AB134=Matrica!$H$3),Matrica!$H$10,IF(AND(AA134=Matrica!$A$11,AB134=Matrica!$B$3),Matrica!$B$11,IF(AND(AA134=Matrica!$A$11,AB134=Matrica!$E$3),Matrica!$E$11,IF(AND(AA134=Matrica!$A$11,AB134=Matrica!$H$3),Matrica!$H$11,IF(AND(AA134=Matrica!$A$12,AB134=Matrica!$B$3),Matrica!$B$12,IF(AND(AA134=Matrica!$A$12,AB134=Matrica!$E$3),Matrica!$E$12,IF(AND(AA134=Matrica!$A$12,AB134=Matrica!$H$3),Matrica!$H$12,IF(AND(AA134=Matrica!$A$13,AB134=Matrica!$B$3),Matrica!$B$13,IF(AND(AA134=Matrica!$A$13,AB134=Matrica!$E$3),Matrica!$E$13,IF(AND(AA134=Matrica!$A$13,AB134=Matrica!$H$3),Matrica!$H$13,IF(AND(AA134=Matrica!$A$14,AB134=Matrica!$B$3),Matrica!$B$14,IF(AND(AA134=Matrica!$A$14,AB134=Matrica!$E$3),Matrica!$E$14,IF(AND(AA134=Matrica!$A$14,AB134=Matrica!$H$3),Matrica!$H$14,IF(AND(AA134=Matrica!$A$15,AB134=Matrica!$B$3),Matrica!$B$15,IF(AND(AA134=Matrica!$A$15,AB134=Matrica!$E$3),Matrica!$E$15,IF(AND(AA134=Matrica!$A$15,AB134=Matrica!$H$3),Matrica!$H$15,IF(AND(AA134=Matrica!$A$16,AB134=Matrica!$B$3),Matrica!$B$16,IF(AND(AA134=Matrica!$A$16,AB134=Matrica!$E$3),Matrica!$E$16,IF(AND(AA134=Matrica!$A$16,AB134=Matrica!$H$3),Matrica!$H$16,"")))))))))))))))))))))))))))))))))))))))</f>
        <v>2.76</v>
      </c>
      <c r="Z134" s="38">
        <f>IF(AND(AA134=Matrica!$A$4,AB134=Matrica!$B$3),Matrica!$D$4,IF(AND(AA134=Matrica!$A$4,AB134=Matrica!$E$3),Matrica!$G$4,IF(AND(AA134=Matrica!$A$4,AB134=Matrica!$H$3),Matrica!$J$4,IF(AND(AA134=Matrica!$A$5,AB134=Matrica!$B$3),Matrica!$D$5,IF(AND(AA134=Matrica!$A$5,AB134=Matrica!$E$3),Matrica!$G$5,IF(AND(AA134=Matrica!$A$5,AB134=Matrica!$H$3),Matrica!$J$5,IF(AND(AA134=Matrica!$A$6,AB134=Matrica!$B$3),Matrica!$D$6,IF(AND(AA134=Matrica!$A$6,AB134=Matrica!$E$3),Matrica!$G$6,IF(AND(AA134=Matrica!$A$6,AB134=Matrica!$H$3),Matrica!$J$6,IF(AND(AA134=Matrica!$A$7,AB134=Matrica!$B$3),Matrica!$D$7,IF(AND(AA134=Matrica!$A$7,AB134=Matrica!$E$3),Matrica!$G$7,IF(AND(AA134=Matrica!$A$7,AB134=Matrica!$H$3),Matrica!$J$7,IF(AND(AA134=Matrica!$A$8,AB134=Matrica!$B$3),Matrica!$D$8,IF(AND(AA134=Matrica!$A$8,AB134=Matrica!$E$3),Matrica!$G$8,IF(AND(AA134=Matrica!$A$8,AB134=Matrica!$H$3),Matrica!$J$8,IF(AND(AA134=Matrica!$A$9,AB134=Matrica!$B$3),Matrica!$D$9,IF(AND(AA134=Matrica!$A$9,AB134=Matrica!$E$3),Matrica!$G$9,IF(AND(AA134=Matrica!$A$9,AB134=Matrica!$H$3),Matrica!$J$9,IF(AND(AA134=Matrica!$A$10,AB134=Matrica!$B$3),Matrica!$D$10,IF(AND(AA134=Matrica!$A$10,AB134=Matrica!$E$3),Matrica!$G$10,IF(AND(AA134=Matrica!$A$10,AB134=Matrica!$H$3),Matrica!$J$10,IF(AND(AA134=Matrica!$A$11,AB134=Matrica!$B$3),Matrica!$D$11,IF(AND(AA134=Matrica!$A$11,AB134=Matrica!$E$3),Matrica!$G$11,IF(AND(AA134=Matrica!$A$11,AB134=Matrica!$H$3),Matrica!$J$11,IF(AND(AA134=Matrica!$A$12,AB134=Matrica!$B$3),Matrica!$D$12,IF(AND(AA134=Matrica!$A$12,AB134=Matrica!$E$3),Matrica!$G$12,IF(AND(AA134=Matrica!$A$12,AB134=Matrica!$H$3),Matrica!$J$12,IF(AND(AA134=Matrica!$A$13,AB134=Matrica!$B$3),Matrica!$D$13,IF(AND(AA134=Matrica!$A$13,AB134=Matrica!$E$3),Matrica!$G$13,IF(AND(AA134=Matrica!$A$13,AB134=Matrica!$H$3),Matrica!$J$13,IF(AND(AA134=Matrica!$A$14,AB134=Matrica!$B$3),Matrica!$D$14,IF(AND(AA134=Matrica!$A$14,AB134=Matrica!$E$3),Matrica!$G$14,IF(AND(AA134=Matrica!$A$14,AB134=Matrica!$H$3),Matrica!$J$14,IF(AND(AA134=Matrica!$A$15,AB134=Matrica!$B$3),Matrica!$D$15,IF(AND(AA134=Matrica!$A$15,AB134=Matrica!$E$3),Matrica!$G$15,IF(AND(AA134=Matrica!$A$15,AB134=Matrica!$H$3),Matrica!$J$15,IF(AND(AA134=Matrica!$A$16,AB134=Matrica!$B$3),Matrica!$D$16,IF(AND(AA134=Matrica!$A$16,AB134=Matrica!$E$3),Matrica!$G$16,IF(AND(AA134=Matrica!$A$16,AB134=Matrica!$H$3),Matrica!$J$16,"")))))))))))))))))))))))))))))))))))))))</f>
        <v>2.84</v>
      </c>
      <c r="AA134" s="45" t="s">
        <v>11</v>
      </c>
      <c r="AB134" s="45">
        <v>3</v>
      </c>
      <c r="AC134" s="50">
        <v>2.76</v>
      </c>
      <c r="AD134" s="37" t="str">
        <f t="shared" ref="AD134:AD168" si="38">IF(AND(S134&lt;Y134,S134&lt;Z134,V134&lt;Z134,V134&lt;Y134),"RAST",IF(AND(S134&gt;Y134,S134&gt;Z134,V134&gt;Y134,V134&gt;Z134),"PAD","ISTI"))</f>
        <v>PAD</v>
      </c>
      <c r="AE134" s="37">
        <f t="shared" si="36"/>
        <v>-5.1546391752577438</v>
      </c>
      <c r="AF134" s="37">
        <f t="shared" si="37"/>
        <v>-5.1546391752577442E-2</v>
      </c>
      <c r="AG134" s="47">
        <v>0.94</v>
      </c>
      <c r="AH134" s="53">
        <f>AC133/((P133-P134)/P134+1)</f>
        <v>2.9852284946236565</v>
      </c>
    </row>
    <row r="135" spans="3:34" ht="30" customHeight="1" x14ac:dyDescent="0.25">
      <c r="C135" s="52" t="s">
        <v>274</v>
      </c>
      <c r="D135" s="43" t="s">
        <v>78</v>
      </c>
      <c r="E135" s="39" t="s">
        <v>12</v>
      </c>
      <c r="F135" s="43" t="s">
        <v>137</v>
      </c>
      <c r="G135" s="38"/>
      <c r="H135" s="38">
        <v>0.08</v>
      </c>
      <c r="I135" s="38"/>
      <c r="J135" s="38">
        <v>13.65</v>
      </c>
      <c r="K135" s="38">
        <v>13.65</v>
      </c>
      <c r="L135" s="42">
        <f t="shared" si="35"/>
        <v>14.742000000000001</v>
      </c>
      <c r="M135" s="42">
        <f t="shared" si="34"/>
        <v>14.742000000000001</v>
      </c>
      <c r="N135" s="41">
        <v>2871.8</v>
      </c>
      <c r="O135" s="41">
        <f t="shared" si="30"/>
        <v>42336.075600000004</v>
      </c>
      <c r="P135" s="41">
        <f t="shared" si="31"/>
        <v>42336.075600000004</v>
      </c>
      <c r="Q135" s="41">
        <f t="shared" si="32"/>
        <v>15.026913801977036</v>
      </c>
      <c r="R135" s="41">
        <f t="shared" si="33"/>
        <v>15.026913801977036</v>
      </c>
      <c r="S135" s="41">
        <v>2.96</v>
      </c>
      <c r="T135" s="38" t="s">
        <v>10</v>
      </c>
      <c r="U135" s="38" t="s">
        <v>292</v>
      </c>
      <c r="V135" s="41">
        <v>2.96</v>
      </c>
      <c r="W135" s="38" t="s">
        <v>10</v>
      </c>
      <c r="X135" s="38" t="s">
        <v>292</v>
      </c>
      <c r="Y135" s="38">
        <f>IF(AND(AA135=Matrica!$A$4,AB135=Matrica!$B$3),Matrica!$B$4,IF(AND(AA135=Matrica!$A$4,AB135=Matrica!$E$3),Matrica!$E$4,IF(AND(AA135=Matrica!$A$4,AB135=Matrica!$H$3),Matrica!$H$4,IF(AND(AA135=Matrica!$A$5,AB135=Matrica!$B$3),Matrica!$B$5,IF(AND(AA135=Matrica!$A$5,AB135=Matrica!$E$3),Matrica!$E$5,IF(AND(AA135=Matrica!$A$5,AB135=Matrica!$H$3),Matrica!$H$5,IF(AND(AA135=Matrica!$A$6,AB135=Matrica!$B$3),Matrica!$B$6,IF(AND(AA135=Matrica!$A$6,AB135=Matrica!$E$3),Matrica!$E$6,IF(AND(AA135=Matrica!$A$6,AB135=Matrica!$H$3),Matrica!$H$6,IF(AND(AA135=Matrica!$A$7,AB135=Matrica!$B$3),Matrica!$B$7,IF(AND(AA135=Matrica!$A$7,AB135=Matrica!$E$3),Matrica!$E$7,IF(AND(AA135=Matrica!$A$7,AB135=Matrica!$H$3),Matrica!$H$7,IF(AND(AA135=Matrica!$A$8,AB135=Matrica!$B$3),Matrica!$B$8,IF(AND(AA135=Matrica!$A$8,AB135=Matrica!$E$3),Matrica!$E$8,IF(AND(AA135=Matrica!$A$8,AB135=Matrica!$H$3),Matrica!$H$8,IF(AND(AA135=Matrica!$A$9,AB135=Matrica!$B$3),Matrica!$B$9,IF(AND(AA135=Matrica!$A$9,AB135=Matrica!$E$3),Matrica!$E$9,IF(AND(AA135=Matrica!$A$9,AB135=Matrica!$H$3),Matrica!$H$9,IF(AND(AA135=Matrica!$A$10,AB135=Matrica!$B$3),Matrica!$B$10,IF(AND(AA135=Matrica!$A$10,AB135=Matrica!$E$3),Matrica!$E$10,IF(AND(AA135=Matrica!$A$10,AB135=Matrica!$H$3),Matrica!$H$10,IF(AND(AA135=Matrica!$A$11,AB135=Matrica!$B$3),Matrica!$B$11,IF(AND(AA135=Matrica!$A$11,AB135=Matrica!$E$3),Matrica!$E$11,IF(AND(AA135=Matrica!$A$11,AB135=Matrica!$H$3),Matrica!$H$11,IF(AND(AA135=Matrica!$A$12,AB135=Matrica!$B$3),Matrica!$B$12,IF(AND(AA135=Matrica!$A$12,AB135=Matrica!$E$3),Matrica!$E$12,IF(AND(AA135=Matrica!$A$12,AB135=Matrica!$H$3),Matrica!$H$12,IF(AND(AA135=Matrica!$A$13,AB135=Matrica!$B$3),Matrica!$B$13,IF(AND(AA135=Matrica!$A$13,AB135=Matrica!$E$3),Matrica!$E$13,IF(AND(AA135=Matrica!$A$13,AB135=Matrica!$H$3),Matrica!$H$13,IF(AND(AA135=Matrica!$A$14,AB135=Matrica!$B$3),Matrica!$B$14,IF(AND(AA135=Matrica!$A$14,AB135=Matrica!$E$3),Matrica!$E$14,IF(AND(AA135=Matrica!$A$14,AB135=Matrica!$H$3),Matrica!$H$14,IF(AND(AA135=Matrica!$A$15,AB135=Matrica!$B$3),Matrica!$B$15,IF(AND(AA135=Matrica!$A$15,AB135=Matrica!$E$3),Matrica!$E$15,IF(AND(AA135=Matrica!$A$15,AB135=Matrica!$H$3),Matrica!$H$15,IF(AND(AA135=Matrica!$A$16,AB135=Matrica!$B$3),Matrica!$B$16,IF(AND(AA135=Matrica!$A$16,AB135=Matrica!$E$3),Matrica!$E$16,IF(AND(AA135=Matrica!$A$16,AB135=Matrica!$H$3),Matrica!$H$16,"")))))))))))))))))))))))))))))))))))))))</f>
        <v>2.76</v>
      </c>
      <c r="Z135" s="38">
        <f>IF(AND(AA135=Matrica!$A$4,AB135=Matrica!$B$3),Matrica!$D$4,IF(AND(AA135=Matrica!$A$4,AB135=Matrica!$E$3),Matrica!$G$4,IF(AND(AA135=Matrica!$A$4,AB135=Matrica!$H$3),Matrica!$J$4,IF(AND(AA135=Matrica!$A$5,AB135=Matrica!$B$3),Matrica!$D$5,IF(AND(AA135=Matrica!$A$5,AB135=Matrica!$E$3),Matrica!$G$5,IF(AND(AA135=Matrica!$A$5,AB135=Matrica!$H$3),Matrica!$J$5,IF(AND(AA135=Matrica!$A$6,AB135=Matrica!$B$3),Matrica!$D$6,IF(AND(AA135=Matrica!$A$6,AB135=Matrica!$E$3),Matrica!$G$6,IF(AND(AA135=Matrica!$A$6,AB135=Matrica!$H$3),Matrica!$J$6,IF(AND(AA135=Matrica!$A$7,AB135=Matrica!$B$3),Matrica!$D$7,IF(AND(AA135=Matrica!$A$7,AB135=Matrica!$E$3),Matrica!$G$7,IF(AND(AA135=Matrica!$A$7,AB135=Matrica!$H$3),Matrica!$J$7,IF(AND(AA135=Matrica!$A$8,AB135=Matrica!$B$3),Matrica!$D$8,IF(AND(AA135=Matrica!$A$8,AB135=Matrica!$E$3),Matrica!$G$8,IF(AND(AA135=Matrica!$A$8,AB135=Matrica!$H$3),Matrica!$J$8,IF(AND(AA135=Matrica!$A$9,AB135=Matrica!$B$3),Matrica!$D$9,IF(AND(AA135=Matrica!$A$9,AB135=Matrica!$E$3),Matrica!$G$9,IF(AND(AA135=Matrica!$A$9,AB135=Matrica!$H$3),Matrica!$J$9,IF(AND(AA135=Matrica!$A$10,AB135=Matrica!$B$3),Matrica!$D$10,IF(AND(AA135=Matrica!$A$10,AB135=Matrica!$E$3),Matrica!$G$10,IF(AND(AA135=Matrica!$A$10,AB135=Matrica!$H$3),Matrica!$J$10,IF(AND(AA135=Matrica!$A$11,AB135=Matrica!$B$3),Matrica!$D$11,IF(AND(AA135=Matrica!$A$11,AB135=Matrica!$E$3),Matrica!$G$11,IF(AND(AA135=Matrica!$A$11,AB135=Matrica!$H$3),Matrica!$J$11,IF(AND(AA135=Matrica!$A$12,AB135=Matrica!$B$3),Matrica!$D$12,IF(AND(AA135=Matrica!$A$12,AB135=Matrica!$E$3),Matrica!$G$12,IF(AND(AA135=Matrica!$A$12,AB135=Matrica!$H$3),Matrica!$J$12,IF(AND(AA135=Matrica!$A$13,AB135=Matrica!$B$3),Matrica!$D$13,IF(AND(AA135=Matrica!$A$13,AB135=Matrica!$E$3),Matrica!$G$13,IF(AND(AA135=Matrica!$A$13,AB135=Matrica!$H$3),Matrica!$J$13,IF(AND(AA135=Matrica!$A$14,AB135=Matrica!$B$3),Matrica!$D$14,IF(AND(AA135=Matrica!$A$14,AB135=Matrica!$E$3),Matrica!$G$14,IF(AND(AA135=Matrica!$A$14,AB135=Matrica!$H$3),Matrica!$J$14,IF(AND(AA135=Matrica!$A$15,AB135=Matrica!$B$3),Matrica!$D$15,IF(AND(AA135=Matrica!$A$15,AB135=Matrica!$E$3),Matrica!$G$15,IF(AND(AA135=Matrica!$A$15,AB135=Matrica!$H$3),Matrica!$J$15,IF(AND(AA135=Matrica!$A$16,AB135=Matrica!$B$3),Matrica!$D$16,IF(AND(AA135=Matrica!$A$16,AB135=Matrica!$E$3),Matrica!$G$16,IF(AND(AA135=Matrica!$A$16,AB135=Matrica!$H$3),Matrica!$J$16,"")))))))))))))))))))))))))))))))))))))))</f>
        <v>2.84</v>
      </c>
      <c r="AA135" s="45" t="s">
        <v>11</v>
      </c>
      <c r="AB135" s="45">
        <v>3</v>
      </c>
      <c r="AC135" s="50">
        <v>2.76</v>
      </c>
      <c r="AD135" s="37" t="str">
        <f t="shared" si="38"/>
        <v>PAD</v>
      </c>
      <c r="AE135" s="37">
        <f t="shared" si="36"/>
        <v>-6.7567567567567623</v>
      </c>
      <c r="AF135" s="37">
        <f t="shared" si="37"/>
        <v>-6.7567567567567627E-2</v>
      </c>
      <c r="AG135" s="47">
        <v>4.24</v>
      </c>
      <c r="AH135" s="53">
        <f>AC134/((P134-P135)/P135+1)</f>
        <v>2.8073025335320416</v>
      </c>
    </row>
    <row r="136" spans="3:34" ht="30" customHeight="1" x14ac:dyDescent="0.25">
      <c r="C136" s="52" t="s">
        <v>275</v>
      </c>
      <c r="D136" s="43" t="s">
        <v>79</v>
      </c>
      <c r="E136" s="39" t="s">
        <v>10</v>
      </c>
      <c r="F136" s="43" t="s">
        <v>137</v>
      </c>
      <c r="G136" s="38"/>
      <c r="H136" s="38">
        <v>0.08</v>
      </c>
      <c r="I136" s="38">
        <v>0.1</v>
      </c>
      <c r="J136" s="38">
        <v>9.85</v>
      </c>
      <c r="K136" s="38">
        <v>17.32</v>
      </c>
      <c r="L136" s="42">
        <f t="shared" si="35"/>
        <v>10.638</v>
      </c>
      <c r="M136" s="42">
        <f t="shared" si="34"/>
        <v>20.4376</v>
      </c>
      <c r="N136" s="41">
        <v>2871.8</v>
      </c>
      <c r="O136" s="41">
        <f t="shared" ref="O136:O167" si="39">L136*N136</f>
        <v>30550.208400000003</v>
      </c>
      <c r="P136" s="41">
        <f t="shared" ref="P136:P168" si="40">IF(M136=0,"",M136*N136)</f>
        <v>58692.699680000005</v>
      </c>
      <c r="Q136" s="41">
        <f t="shared" ref="Q136:Q198" si="41">O136/2817.35</f>
        <v>10.843597139155591</v>
      </c>
      <c r="R136" s="41">
        <f t="shared" ref="R136:R198" si="42">IFERROR(P136/2817.35,"")</f>
        <v>20.832590796315689</v>
      </c>
      <c r="S136" s="41">
        <v>2.14</v>
      </c>
      <c r="T136" s="38" t="s">
        <v>12</v>
      </c>
      <c r="U136" s="38" t="s">
        <v>292</v>
      </c>
      <c r="V136" s="41">
        <v>4.1100000000000003</v>
      </c>
      <c r="W136" s="38" t="s">
        <v>8</v>
      </c>
      <c r="X136" s="38" t="s">
        <v>292</v>
      </c>
      <c r="Y136" s="38">
        <f>IF(AND(AA136=Matrica!$A$4,AB136=Matrica!$B$3),Matrica!$B$4,IF(AND(AA136=Matrica!$A$4,AB136=Matrica!$E$3),Matrica!$E$4,IF(AND(AA136=Matrica!$A$4,AB136=Matrica!$H$3),Matrica!$H$4,IF(AND(AA136=Matrica!$A$5,AB136=Matrica!$B$3),Matrica!$B$5,IF(AND(AA136=Matrica!$A$5,AB136=Matrica!$E$3),Matrica!$E$5,IF(AND(AA136=Matrica!$A$5,AB136=Matrica!$H$3),Matrica!$H$5,IF(AND(AA136=Matrica!$A$6,AB136=Matrica!$B$3),Matrica!$B$6,IF(AND(AA136=Matrica!$A$6,AB136=Matrica!$E$3),Matrica!$E$6,IF(AND(AA136=Matrica!$A$6,AB136=Matrica!$H$3),Matrica!$H$6,IF(AND(AA136=Matrica!$A$7,AB136=Matrica!$B$3),Matrica!$B$7,IF(AND(AA136=Matrica!$A$7,AB136=Matrica!$E$3),Matrica!$E$7,IF(AND(AA136=Matrica!$A$7,AB136=Matrica!$H$3),Matrica!$H$7,IF(AND(AA136=Matrica!$A$8,AB136=Matrica!$B$3),Matrica!$B$8,IF(AND(AA136=Matrica!$A$8,AB136=Matrica!$E$3),Matrica!$E$8,IF(AND(AA136=Matrica!$A$8,AB136=Matrica!$H$3),Matrica!$H$8,IF(AND(AA136=Matrica!$A$9,AB136=Matrica!$B$3),Matrica!$B$9,IF(AND(AA136=Matrica!$A$9,AB136=Matrica!$E$3),Matrica!$E$9,IF(AND(AA136=Matrica!$A$9,AB136=Matrica!$H$3),Matrica!$H$9,IF(AND(AA136=Matrica!$A$10,AB136=Matrica!$B$3),Matrica!$B$10,IF(AND(AA136=Matrica!$A$10,AB136=Matrica!$E$3),Matrica!$E$10,IF(AND(AA136=Matrica!$A$10,AB136=Matrica!$H$3),Matrica!$H$10,IF(AND(AA136=Matrica!$A$11,AB136=Matrica!$B$3),Matrica!$B$11,IF(AND(AA136=Matrica!$A$11,AB136=Matrica!$E$3),Matrica!$E$11,IF(AND(AA136=Matrica!$A$11,AB136=Matrica!$H$3),Matrica!$H$11,IF(AND(AA136=Matrica!$A$12,AB136=Matrica!$B$3),Matrica!$B$12,IF(AND(AA136=Matrica!$A$12,AB136=Matrica!$E$3),Matrica!$E$12,IF(AND(AA136=Matrica!$A$12,AB136=Matrica!$H$3),Matrica!$H$12,IF(AND(AA136=Matrica!$A$13,AB136=Matrica!$B$3),Matrica!$B$13,IF(AND(AA136=Matrica!$A$13,AB136=Matrica!$E$3),Matrica!$E$13,IF(AND(AA136=Matrica!$A$13,AB136=Matrica!$H$3),Matrica!$H$13,IF(AND(AA136=Matrica!$A$14,AB136=Matrica!$B$3),Matrica!$B$14,IF(AND(AA136=Matrica!$A$14,AB136=Matrica!$E$3),Matrica!$E$14,IF(AND(AA136=Matrica!$A$14,AB136=Matrica!$H$3),Matrica!$H$14,IF(AND(AA136=Matrica!$A$15,AB136=Matrica!$B$3),Matrica!$B$15,IF(AND(AA136=Matrica!$A$15,AB136=Matrica!$E$3),Matrica!$E$15,IF(AND(AA136=Matrica!$A$15,AB136=Matrica!$H$3),Matrica!$H$15,IF(AND(AA136=Matrica!$A$16,AB136=Matrica!$B$3),Matrica!$B$16,IF(AND(AA136=Matrica!$A$16,AB136=Matrica!$E$3),Matrica!$E$16,IF(AND(AA136=Matrica!$A$16,AB136=Matrica!$H$3),Matrica!$H$16,"")))))))))))))))))))))))))))))))))))))))</f>
        <v>3.84</v>
      </c>
      <c r="Z136" s="38">
        <f>IF(AND(AA136=Matrica!$A$4,AB136=Matrica!$B$3),Matrica!$D$4,IF(AND(AA136=Matrica!$A$4,AB136=Matrica!$E$3),Matrica!$G$4,IF(AND(AA136=Matrica!$A$4,AB136=Matrica!$H$3),Matrica!$J$4,IF(AND(AA136=Matrica!$A$5,AB136=Matrica!$B$3),Matrica!$D$5,IF(AND(AA136=Matrica!$A$5,AB136=Matrica!$E$3),Matrica!$G$5,IF(AND(AA136=Matrica!$A$5,AB136=Matrica!$H$3),Matrica!$J$5,IF(AND(AA136=Matrica!$A$6,AB136=Matrica!$B$3),Matrica!$D$6,IF(AND(AA136=Matrica!$A$6,AB136=Matrica!$E$3),Matrica!$G$6,IF(AND(AA136=Matrica!$A$6,AB136=Matrica!$H$3),Matrica!$J$6,IF(AND(AA136=Matrica!$A$7,AB136=Matrica!$B$3),Matrica!$D$7,IF(AND(AA136=Matrica!$A$7,AB136=Matrica!$E$3),Matrica!$G$7,IF(AND(AA136=Matrica!$A$7,AB136=Matrica!$H$3),Matrica!$J$7,IF(AND(AA136=Matrica!$A$8,AB136=Matrica!$B$3),Matrica!$D$8,IF(AND(AA136=Matrica!$A$8,AB136=Matrica!$E$3),Matrica!$G$8,IF(AND(AA136=Matrica!$A$8,AB136=Matrica!$H$3),Matrica!$J$8,IF(AND(AA136=Matrica!$A$9,AB136=Matrica!$B$3),Matrica!$D$9,IF(AND(AA136=Matrica!$A$9,AB136=Matrica!$E$3),Matrica!$G$9,IF(AND(AA136=Matrica!$A$9,AB136=Matrica!$H$3),Matrica!$J$9,IF(AND(AA136=Matrica!$A$10,AB136=Matrica!$B$3),Matrica!$D$10,IF(AND(AA136=Matrica!$A$10,AB136=Matrica!$E$3),Matrica!$G$10,IF(AND(AA136=Matrica!$A$10,AB136=Matrica!$H$3),Matrica!$J$10,IF(AND(AA136=Matrica!$A$11,AB136=Matrica!$B$3),Matrica!$D$11,IF(AND(AA136=Matrica!$A$11,AB136=Matrica!$E$3),Matrica!$G$11,IF(AND(AA136=Matrica!$A$11,AB136=Matrica!$H$3),Matrica!$J$11,IF(AND(AA136=Matrica!$A$12,AB136=Matrica!$B$3),Matrica!$D$12,IF(AND(AA136=Matrica!$A$12,AB136=Matrica!$E$3),Matrica!$G$12,IF(AND(AA136=Matrica!$A$12,AB136=Matrica!$H$3),Matrica!$J$12,IF(AND(AA136=Matrica!$A$13,AB136=Matrica!$B$3),Matrica!$D$13,IF(AND(AA136=Matrica!$A$13,AB136=Matrica!$E$3),Matrica!$G$13,IF(AND(AA136=Matrica!$A$13,AB136=Matrica!$H$3),Matrica!$J$13,IF(AND(AA136=Matrica!$A$14,AB136=Matrica!$B$3),Matrica!$D$14,IF(AND(AA136=Matrica!$A$14,AB136=Matrica!$E$3),Matrica!$G$14,IF(AND(AA136=Matrica!$A$14,AB136=Matrica!$H$3),Matrica!$J$14,IF(AND(AA136=Matrica!$A$15,AB136=Matrica!$B$3),Matrica!$D$15,IF(AND(AA136=Matrica!$A$15,AB136=Matrica!$E$3),Matrica!$G$15,IF(AND(AA136=Matrica!$A$15,AB136=Matrica!$H$3),Matrica!$J$15,IF(AND(AA136=Matrica!$A$16,AB136=Matrica!$B$3),Matrica!$D$16,IF(AND(AA136=Matrica!$A$16,AB136=Matrica!$E$3),Matrica!$G$16,IF(AND(AA136=Matrica!$A$16,AB136=Matrica!$H$3),Matrica!$J$16,"")))))))))))))))))))))))))))))))))))))))</f>
        <v>3.96</v>
      </c>
      <c r="AA136" s="45" t="s">
        <v>9</v>
      </c>
      <c r="AB136" s="45">
        <v>3</v>
      </c>
      <c r="AC136" s="50">
        <v>3.96</v>
      </c>
      <c r="AD136" s="37" t="str">
        <f t="shared" si="38"/>
        <v>ISTI</v>
      </c>
      <c r="AE136" s="37">
        <f t="shared" si="36"/>
        <v>85.046728971962608</v>
      </c>
      <c r="AF136" s="37">
        <f t="shared" si="37"/>
        <v>-3.6496350364963584E-2</v>
      </c>
      <c r="AG136" s="47">
        <v>10.46</v>
      </c>
    </row>
    <row r="137" spans="3:34" ht="30" customHeight="1" x14ac:dyDescent="0.25">
      <c r="C137" s="52" t="s">
        <v>276</v>
      </c>
      <c r="D137" s="43" t="s">
        <v>79</v>
      </c>
      <c r="E137" s="39" t="s">
        <v>11</v>
      </c>
      <c r="F137" s="43" t="s">
        <v>137</v>
      </c>
      <c r="G137" s="38"/>
      <c r="H137" s="38">
        <v>0.08</v>
      </c>
      <c r="I137" s="38">
        <v>0.1</v>
      </c>
      <c r="J137" s="38">
        <v>14.88</v>
      </c>
      <c r="K137" s="38">
        <v>14.88</v>
      </c>
      <c r="L137" s="42">
        <f t="shared" si="35"/>
        <v>16.070399999999999</v>
      </c>
      <c r="M137" s="42">
        <f t="shared" si="34"/>
        <v>17.558399999999999</v>
      </c>
      <c r="N137" s="41">
        <v>2871.8</v>
      </c>
      <c r="O137" s="41">
        <f t="shared" si="39"/>
        <v>46150.974719999998</v>
      </c>
      <c r="P137" s="41">
        <f t="shared" si="40"/>
        <v>50424.21312</v>
      </c>
      <c r="Q137" s="41">
        <f t="shared" si="41"/>
        <v>16.380987353363977</v>
      </c>
      <c r="R137" s="41">
        <f t="shared" si="42"/>
        <v>17.897745441638421</v>
      </c>
      <c r="S137" s="41">
        <v>3.23</v>
      </c>
      <c r="T137" s="38" t="s">
        <v>10</v>
      </c>
      <c r="U137" s="38" t="s">
        <v>291</v>
      </c>
      <c r="V137" s="41">
        <v>3.53</v>
      </c>
      <c r="W137" s="38" t="s">
        <v>9</v>
      </c>
      <c r="X137" s="38" t="s">
        <v>292</v>
      </c>
      <c r="Y137" s="38">
        <f>IF(AND(AA137=Matrica!$A$4,AB137=Matrica!$B$3),Matrica!$B$4,IF(AND(AA137=Matrica!$A$4,AB137=Matrica!$E$3),Matrica!$E$4,IF(AND(AA137=Matrica!$A$4,AB137=Matrica!$H$3),Matrica!$H$4,IF(AND(AA137=Matrica!$A$5,AB137=Matrica!$B$3),Matrica!$B$5,IF(AND(AA137=Matrica!$A$5,AB137=Matrica!$E$3),Matrica!$E$5,IF(AND(AA137=Matrica!$A$5,AB137=Matrica!$H$3),Matrica!$H$5,IF(AND(AA137=Matrica!$A$6,AB137=Matrica!$B$3),Matrica!$B$6,IF(AND(AA137=Matrica!$A$6,AB137=Matrica!$E$3),Matrica!$E$6,IF(AND(AA137=Matrica!$A$6,AB137=Matrica!$H$3),Matrica!$H$6,IF(AND(AA137=Matrica!$A$7,AB137=Matrica!$B$3),Matrica!$B$7,IF(AND(AA137=Matrica!$A$7,AB137=Matrica!$E$3),Matrica!$E$7,IF(AND(AA137=Matrica!$A$7,AB137=Matrica!$H$3),Matrica!$H$7,IF(AND(AA137=Matrica!$A$8,AB137=Matrica!$B$3),Matrica!$B$8,IF(AND(AA137=Matrica!$A$8,AB137=Matrica!$E$3),Matrica!$E$8,IF(AND(AA137=Matrica!$A$8,AB137=Matrica!$H$3),Matrica!$H$8,IF(AND(AA137=Matrica!$A$9,AB137=Matrica!$B$3),Matrica!$B$9,IF(AND(AA137=Matrica!$A$9,AB137=Matrica!$E$3),Matrica!$E$9,IF(AND(AA137=Matrica!$A$9,AB137=Matrica!$H$3),Matrica!$H$9,IF(AND(AA137=Matrica!$A$10,AB137=Matrica!$B$3),Matrica!$B$10,IF(AND(AA137=Matrica!$A$10,AB137=Matrica!$E$3),Matrica!$E$10,IF(AND(AA137=Matrica!$A$10,AB137=Matrica!$H$3),Matrica!$H$10,IF(AND(AA137=Matrica!$A$11,AB137=Matrica!$B$3),Matrica!$B$11,IF(AND(AA137=Matrica!$A$11,AB137=Matrica!$E$3),Matrica!$E$11,IF(AND(AA137=Matrica!$A$11,AB137=Matrica!$H$3),Matrica!$H$11,IF(AND(AA137=Matrica!$A$12,AB137=Matrica!$B$3),Matrica!$B$12,IF(AND(AA137=Matrica!$A$12,AB137=Matrica!$E$3),Matrica!$E$12,IF(AND(AA137=Matrica!$A$12,AB137=Matrica!$H$3),Matrica!$H$12,IF(AND(AA137=Matrica!$A$13,AB137=Matrica!$B$3),Matrica!$B$13,IF(AND(AA137=Matrica!$A$13,AB137=Matrica!$E$3),Matrica!$E$13,IF(AND(AA137=Matrica!$A$13,AB137=Matrica!$H$3),Matrica!$H$13,IF(AND(AA137=Matrica!$A$14,AB137=Matrica!$B$3),Matrica!$B$14,IF(AND(AA137=Matrica!$A$14,AB137=Matrica!$E$3),Matrica!$E$14,IF(AND(AA137=Matrica!$A$14,AB137=Matrica!$H$3),Matrica!$H$14,IF(AND(AA137=Matrica!$A$15,AB137=Matrica!$B$3),Matrica!$B$15,IF(AND(AA137=Matrica!$A$15,AB137=Matrica!$E$3),Matrica!$E$15,IF(AND(AA137=Matrica!$A$15,AB137=Matrica!$H$3),Matrica!$H$15,IF(AND(AA137=Matrica!$A$16,AB137=Matrica!$B$3),Matrica!$B$16,IF(AND(AA137=Matrica!$A$16,AB137=Matrica!$E$3),Matrica!$E$16,IF(AND(AA137=Matrica!$A$16,AB137=Matrica!$H$3),Matrica!$H$16,"")))))))))))))))))))))))))))))))))))))))</f>
        <v>3.34</v>
      </c>
      <c r="Z137" s="38">
        <f>IF(AND(AA137=Matrica!$A$4,AB137=Matrica!$B$3),Matrica!$D$4,IF(AND(AA137=Matrica!$A$4,AB137=Matrica!$E$3),Matrica!$G$4,IF(AND(AA137=Matrica!$A$4,AB137=Matrica!$H$3),Matrica!$J$4,IF(AND(AA137=Matrica!$A$5,AB137=Matrica!$B$3),Matrica!$D$5,IF(AND(AA137=Matrica!$A$5,AB137=Matrica!$E$3),Matrica!$G$5,IF(AND(AA137=Matrica!$A$5,AB137=Matrica!$H$3),Matrica!$J$5,IF(AND(AA137=Matrica!$A$6,AB137=Matrica!$B$3),Matrica!$D$6,IF(AND(AA137=Matrica!$A$6,AB137=Matrica!$E$3),Matrica!$G$6,IF(AND(AA137=Matrica!$A$6,AB137=Matrica!$H$3),Matrica!$J$6,IF(AND(AA137=Matrica!$A$7,AB137=Matrica!$B$3),Matrica!$D$7,IF(AND(AA137=Matrica!$A$7,AB137=Matrica!$E$3),Matrica!$G$7,IF(AND(AA137=Matrica!$A$7,AB137=Matrica!$H$3),Matrica!$J$7,IF(AND(AA137=Matrica!$A$8,AB137=Matrica!$B$3),Matrica!$D$8,IF(AND(AA137=Matrica!$A$8,AB137=Matrica!$E$3),Matrica!$G$8,IF(AND(AA137=Matrica!$A$8,AB137=Matrica!$H$3),Matrica!$J$8,IF(AND(AA137=Matrica!$A$9,AB137=Matrica!$B$3),Matrica!$D$9,IF(AND(AA137=Matrica!$A$9,AB137=Matrica!$E$3),Matrica!$G$9,IF(AND(AA137=Matrica!$A$9,AB137=Matrica!$H$3),Matrica!$J$9,IF(AND(AA137=Matrica!$A$10,AB137=Matrica!$B$3),Matrica!$D$10,IF(AND(AA137=Matrica!$A$10,AB137=Matrica!$E$3),Matrica!$G$10,IF(AND(AA137=Matrica!$A$10,AB137=Matrica!$H$3),Matrica!$J$10,IF(AND(AA137=Matrica!$A$11,AB137=Matrica!$B$3),Matrica!$D$11,IF(AND(AA137=Matrica!$A$11,AB137=Matrica!$E$3),Matrica!$G$11,IF(AND(AA137=Matrica!$A$11,AB137=Matrica!$H$3),Matrica!$J$11,IF(AND(AA137=Matrica!$A$12,AB137=Matrica!$B$3),Matrica!$D$12,IF(AND(AA137=Matrica!$A$12,AB137=Matrica!$E$3),Matrica!$G$12,IF(AND(AA137=Matrica!$A$12,AB137=Matrica!$H$3),Matrica!$J$12,IF(AND(AA137=Matrica!$A$13,AB137=Matrica!$B$3),Matrica!$D$13,IF(AND(AA137=Matrica!$A$13,AB137=Matrica!$E$3),Matrica!$G$13,IF(AND(AA137=Matrica!$A$13,AB137=Matrica!$H$3),Matrica!$J$13,IF(AND(AA137=Matrica!$A$14,AB137=Matrica!$B$3),Matrica!$D$14,IF(AND(AA137=Matrica!$A$14,AB137=Matrica!$E$3),Matrica!$G$14,IF(AND(AA137=Matrica!$A$14,AB137=Matrica!$H$3),Matrica!$J$14,IF(AND(AA137=Matrica!$A$15,AB137=Matrica!$B$3),Matrica!$D$15,IF(AND(AA137=Matrica!$A$15,AB137=Matrica!$E$3),Matrica!$G$15,IF(AND(AA137=Matrica!$A$15,AB137=Matrica!$H$3),Matrica!$J$15,IF(AND(AA137=Matrica!$A$16,AB137=Matrica!$B$3),Matrica!$D$16,IF(AND(AA137=Matrica!$A$16,AB137=Matrica!$E$3),Matrica!$G$16,IF(AND(AA137=Matrica!$A$16,AB137=Matrica!$H$3),Matrica!$J$16,"")))))))))))))))))))))))))))))))))))))))</f>
        <v>3.45</v>
      </c>
      <c r="AA137" s="45" t="s">
        <v>10</v>
      </c>
      <c r="AB137" s="45">
        <v>3</v>
      </c>
      <c r="AC137" s="50">
        <v>3.34</v>
      </c>
      <c r="AD137" s="37" t="str">
        <f t="shared" si="38"/>
        <v>ISTI</v>
      </c>
      <c r="AE137" s="37">
        <f t="shared" si="36"/>
        <v>3.4055727554179529</v>
      </c>
      <c r="AF137" s="37">
        <f t="shared" si="37"/>
        <v>-5.382436260623228E-2</v>
      </c>
      <c r="AG137" s="47">
        <v>3.06</v>
      </c>
      <c r="AH137" s="53">
        <f>AC136/((P136-P137)/P137+1)</f>
        <v>3.402124711316397</v>
      </c>
    </row>
    <row r="138" spans="3:34" ht="30" customHeight="1" x14ac:dyDescent="0.25">
      <c r="C138" s="52" t="s">
        <v>277</v>
      </c>
      <c r="D138" s="43" t="s">
        <v>79</v>
      </c>
      <c r="E138" s="39" t="s">
        <v>12</v>
      </c>
      <c r="F138" s="43" t="s">
        <v>137</v>
      </c>
      <c r="G138" s="38"/>
      <c r="H138" s="38">
        <v>0.08</v>
      </c>
      <c r="I138" s="38">
        <v>0.1</v>
      </c>
      <c r="J138" s="38">
        <v>13.65</v>
      </c>
      <c r="K138" s="38">
        <v>13.65</v>
      </c>
      <c r="L138" s="42">
        <f t="shared" si="35"/>
        <v>14.742000000000001</v>
      </c>
      <c r="M138" s="42">
        <f t="shared" si="34"/>
        <v>16.106999999999999</v>
      </c>
      <c r="N138" s="41">
        <v>2871.8</v>
      </c>
      <c r="O138" s="41">
        <f t="shared" si="39"/>
        <v>42336.075600000004</v>
      </c>
      <c r="P138" s="41">
        <f t="shared" si="40"/>
        <v>46256.082600000002</v>
      </c>
      <c r="Q138" s="41">
        <f t="shared" si="41"/>
        <v>15.026913801977036</v>
      </c>
      <c r="R138" s="41">
        <f t="shared" si="42"/>
        <v>16.418294709567501</v>
      </c>
      <c r="S138" s="41">
        <v>2.96</v>
      </c>
      <c r="T138" s="38" t="s">
        <v>10</v>
      </c>
      <c r="U138" s="38" t="s">
        <v>292</v>
      </c>
      <c r="V138" s="41">
        <v>3.24</v>
      </c>
      <c r="W138" s="38" t="s">
        <v>10</v>
      </c>
      <c r="X138" s="38" t="s">
        <v>291</v>
      </c>
      <c r="Y138" s="38">
        <f>IF(AND(AA138=Matrica!$A$4,AB138=Matrica!$B$3),Matrica!$B$4,IF(AND(AA138=Matrica!$A$4,AB138=Matrica!$E$3),Matrica!$E$4,IF(AND(AA138=Matrica!$A$4,AB138=Matrica!$H$3),Matrica!$H$4,IF(AND(AA138=Matrica!$A$5,AB138=Matrica!$B$3),Matrica!$B$5,IF(AND(AA138=Matrica!$A$5,AB138=Matrica!$E$3),Matrica!$E$5,IF(AND(AA138=Matrica!$A$5,AB138=Matrica!$H$3),Matrica!$H$5,IF(AND(AA138=Matrica!$A$6,AB138=Matrica!$B$3),Matrica!$B$6,IF(AND(AA138=Matrica!$A$6,AB138=Matrica!$E$3),Matrica!$E$6,IF(AND(AA138=Matrica!$A$6,AB138=Matrica!$H$3),Matrica!$H$6,IF(AND(AA138=Matrica!$A$7,AB138=Matrica!$B$3),Matrica!$B$7,IF(AND(AA138=Matrica!$A$7,AB138=Matrica!$E$3),Matrica!$E$7,IF(AND(AA138=Matrica!$A$7,AB138=Matrica!$H$3),Matrica!$H$7,IF(AND(AA138=Matrica!$A$8,AB138=Matrica!$B$3),Matrica!$B$8,IF(AND(AA138=Matrica!$A$8,AB138=Matrica!$E$3),Matrica!$E$8,IF(AND(AA138=Matrica!$A$8,AB138=Matrica!$H$3),Matrica!$H$8,IF(AND(AA138=Matrica!$A$9,AB138=Matrica!$B$3),Matrica!$B$9,IF(AND(AA138=Matrica!$A$9,AB138=Matrica!$E$3),Matrica!$E$9,IF(AND(AA138=Matrica!$A$9,AB138=Matrica!$H$3),Matrica!$H$9,IF(AND(AA138=Matrica!$A$10,AB138=Matrica!$B$3),Matrica!$B$10,IF(AND(AA138=Matrica!$A$10,AB138=Matrica!$E$3),Matrica!$E$10,IF(AND(AA138=Matrica!$A$10,AB138=Matrica!$H$3),Matrica!$H$10,IF(AND(AA138=Matrica!$A$11,AB138=Matrica!$B$3),Matrica!$B$11,IF(AND(AA138=Matrica!$A$11,AB138=Matrica!$E$3),Matrica!$E$11,IF(AND(AA138=Matrica!$A$11,AB138=Matrica!$H$3),Matrica!$H$11,IF(AND(AA138=Matrica!$A$12,AB138=Matrica!$B$3),Matrica!$B$12,IF(AND(AA138=Matrica!$A$12,AB138=Matrica!$E$3),Matrica!$E$12,IF(AND(AA138=Matrica!$A$12,AB138=Matrica!$H$3),Matrica!$H$12,IF(AND(AA138=Matrica!$A$13,AB138=Matrica!$B$3),Matrica!$B$13,IF(AND(AA138=Matrica!$A$13,AB138=Matrica!$E$3),Matrica!$E$13,IF(AND(AA138=Matrica!$A$13,AB138=Matrica!$H$3),Matrica!$H$13,IF(AND(AA138=Matrica!$A$14,AB138=Matrica!$B$3),Matrica!$B$14,IF(AND(AA138=Matrica!$A$14,AB138=Matrica!$E$3),Matrica!$E$14,IF(AND(AA138=Matrica!$A$14,AB138=Matrica!$H$3),Matrica!$H$14,IF(AND(AA138=Matrica!$A$15,AB138=Matrica!$B$3),Matrica!$B$15,IF(AND(AA138=Matrica!$A$15,AB138=Matrica!$E$3),Matrica!$E$15,IF(AND(AA138=Matrica!$A$15,AB138=Matrica!$H$3),Matrica!$H$15,IF(AND(AA138=Matrica!$A$16,AB138=Matrica!$B$3),Matrica!$B$16,IF(AND(AA138=Matrica!$A$16,AB138=Matrica!$E$3),Matrica!$E$16,IF(AND(AA138=Matrica!$A$16,AB138=Matrica!$H$3),Matrica!$H$16,"")))))))))))))))))))))))))))))))))))))))</f>
        <v>2.76</v>
      </c>
      <c r="Z138" s="38">
        <f>IF(AND(AA138=Matrica!$A$4,AB138=Matrica!$B$3),Matrica!$D$4,IF(AND(AA138=Matrica!$A$4,AB138=Matrica!$E$3),Matrica!$G$4,IF(AND(AA138=Matrica!$A$4,AB138=Matrica!$H$3),Matrica!$J$4,IF(AND(AA138=Matrica!$A$5,AB138=Matrica!$B$3),Matrica!$D$5,IF(AND(AA138=Matrica!$A$5,AB138=Matrica!$E$3),Matrica!$G$5,IF(AND(AA138=Matrica!$A$5,AB138=Matrica!$H$3),Matrica!$J$5,IF(AND(AA138=Matrica!$A$6,AB138=Matrica!$B$3),Matrica!$D$6,IF(AND(AA138=Matrica!$A$6,AB138=Matrica!$E$3),Matrica!$G$6,IF(AND(AA138=Matrica!$A$6,AB138=Matrica!$H$3),Matrica!$J$6,IF(AND(AA138=Matrica!$A$7,AB138=Matrica!$B$3),Matrica!$D$7,IF(AND(AA138=Matrica!$A$7,AB138=Matrica!$E$3),Matrica!$G$7,IF(AND(AA138=Matrica!$A$7,AB138=Matrica!$H$3),Matrica!$J$7,IF(AND(AA138=Matrica!$A$8,AB138=Matrica!$B$3),Matrica!$D$8,IF(AND(AA138=Matrica!$A$8,AB138=Matrica!$E$3),Matrica!$G$8,IF(AND(AA138=Matrica!$A$8,AB138=Matrica!$H$3),Matrica!$J$8,IF(AND(AA138=Matrica!$A$9,AB138=Matrica!$B$3),Matrica!$D$9,IF(AND(AA138=Matrica!$A$9,AB138=Matrica!$E$3),Matrica!$G$9,IF(AND(AA138=Matrica!$A$9,AB138=Matrica!$H$3),Matrica!$J$9,IF(AND(AA138=Matrica!$A$10,AB138=Matrica!$B$3),Matrica!$D$10,IF(AND(AA138=Matrica!$A$10,AB138=Matrica!$E$3),Matrica!$G$10,IF(AND(AA138=Matrica!$A$10,AB138=Matrica!$H$3),Matrica!$J$10,IF(AND(AA138=Matrica!$A$11,AB138=Matrica!$B$3),Matrica!$D$11,IF(AND(AA138=Matrica!$A$11,AB138=Matrica!$E$3),Matrica!$G$11,IF(AND(AA138=Matrica!$A$11,AB138=Matrica!$H$3),Matrica!$J$11,IF(AND(AA138=Matrica!$A$12,AB138=Matrica!$B$3),Matrica!$D$12,IF(AND(AA138=Matrica!$A$12,AB138=Matrica!$E$3),Matrica!$G$12,IF(AND(AA138=Matrica!$A$12,AB138=Matrica!$H$3),Matrica!$J$12,IF(AND(AA138=Matrica!$A$13,AB138=Matrica!$B$3),Matrica!$D$13,IF(AND(AA138=Matrica!$A$13,AB138=Matrica!$E$3),Matrica!$G$13,IF(AND(AA138=Matrica!$A$13,AB138=Matrica!$H$3),Matrica!$J$13,IF(AND(AA138=Matrica!$A$14,AB138=Matrica!$B$3),Matrica!$D$14,IF(AND(AA138=Matrica!$A$14,AB138=Matrica!$E$3),Matrica!$G$14,IF(AND(AA138=Matrica!$A$14,AB138=Matrica!$H$3),Matrica!$J$14,IF(AND(AA138=Matrica!$A$15,AB138=Matrica!$B$3),Matrica!$D$15,IF(AND(AA138=Matrica!$A$15,AB138=Matrica!$E$3),Matrica!$G$15,IF(AND(AA138=Matrica!$A$15,AB138=Matrica!$H$3),Matrica!$J$15,IF(AND(AA138=Matrica!$A$16,AB138=Matrica!$B$3),Matrica!$D$16,IF(AND(AA138=Matrica!$A$16,AB138=Matrica!$E$3),Matrica!$G$16,IF(AND(AA138=Matrica!$A$16,AB138=Matrica!$H$3),Matrica!$J$16,"")))))))))))))))))))))))))))))))))))))))</f>
        <v>2.84</v>
      </c>
      <c r="AA138" s="45" t="s">
        <v>11</v>
      </c>
      <c r="AB138" s="45">
        <v>3</v>
      </c>
      <c r="AC138" s="50">
        <v>2.78</v>
      </c>
      <c r="AD138" s="37" t="str">
        <f t="shared" si="38"/>
        <v>PAD</v>
      </c>
      <c r="AE138" s="37">
        <f t="shared" si="36"/>
        <v>-6.081081081081086</v>
      </c>
      <c r="AF138" s="37">
        <f t="shared" si="37"/>
        <v>-0.14197530864197541</v>
      </c>
      <c r="AG138" s="47">
        <v>0</v>
      </c>
      <c r="AH138" s="53">
        <f>AC137/((P137-P138)/P138+1)</f>
        <v>3.0639112903225807</v>
      </c>
    </row>
    <row r="139" spans="3:34" ht="30" customHeight="1" x14ac:dyDescent="0.25">
      <c r="C139" s="52" t="s">
        <v>278</v>
      </c>
      <c r="D139" s="43" t="s">
        <v>132</v>
      </c>
      <c r="E139" s="39" t="s">
        <v>13</v>
      </c>
      <c r="F139" s="43" t="s">
        <v>137</v>
      </c>
      <c r="G139" s="38"/>
      <c r="H139" s="38"/>
      <c r="I139" s="38"/>
      <c r="J139" s="38">
        <v>11.15</v>
      </c>
      <c r="K139" s="38">
        <v>11.15</v>
      </c>
      <c r="L139" s="42">
        <f t="shared" si="35"/>
        <v>11.15</v>
      </c>
      <c r="M139" s="42">
        <f t="shared" si="34"/>
        <v>11.15</v>
      </c>
      <c r="N139" s="41">
        <v>2871.8</v>
      </c>
      <c r="O139" s="41">
        <f t="shared" si="39"/>
        <v>32020.570000000003</v>
      </c>
      <c r="P139" s="41">
        <f t="shared" si="40"/>
        <v>32020.570000000003</v>
      </c>
      <c r="Q139" s="41">
        <f t="shared" si="41"/>
        <v>11.365492395336044</v>
      </c>
      <c r="R139" s="41">
        <f t="shared" si="42"/>
        <v>11.365492395336044</v>
      </c>
      <c r="S139" s="41">
        <v>2.2400000000000002</v>
      </c>
      <c r="T139" s="38" t="s">
        <v>12</v>
      </c>
      <c r="U139" s="38" t="s">
        <v>291</v>
      </c>
      <c r="V139" s="41">
        <v>2.2400000000000002</v>
      </c>
      <c r="W139" s="38" t="s">
        <v>12</v>
      </c>
      <c r="X139" s="38" t="s">
        <v>291</v>
      </c>
      <c r="Y139" s="38">
        <f>IF(AND(AA139=Matrica!$A$4,AB139=Matrica!$B$3),Matrica!$B$4,IF(AND(AA139=Matrica!$A$4,AB139=Matrica!$E$3),Matrica!$E$4,IF(AND(AA139=Matrica!$A$4,AB139=Matrica!$H$3),Matrica!$H$4,IF(AND(AA139=Matrica!$A$5,AB139=Matrica!$B$3),Matrica!$B$5,IF(AND(AA139=Matrica!$A$5,AB139=Matrica!$E$3),Matrica!$E$5,IF(AND(AA139=Matrica!$A$5,AB139=Matrica!$H$3),Matrica!$H$5,IF(AND(AA139=Matrica!$A$6,AB139=Matrica!$B$3),Matrica!$B$6,IF(AND(AA139=Matrica!$A$6,AB139=Matrica!$E$3),Matrica!$E$6,IF(AND(AA139=Matrica!$A$6,AB139=Matrica!$H$3),Matrica!$H$6,IF(AND(AA139=Matrica!$A$7,AB139=Matrica!$B$3),Matrica!$B$7,IF(AND(AA139=Matrica!$A$7,AB139=Matrica!$E$3),Matrica!$E$7,IF(AND(AA139=Matrica!$A$7,AB139=Matrica!$H$3),Matrica!$H$7,IF(AND(AA139=Matrica!$A$8,AB139=Matrica!$B$3),Matrica!$B$8,IF(AND(AA139=Matrica!$A$8,AB139=Matrica!$E$3),Matrica!$E$8,IF(AND(AA139=Matrica!$A$8,AB139=Matrica!$H$3),Matrica!$H$8,IF(AND(AA139=Matrica!$A$9,AB139=Matrica!$B$3),Matrica!$B$9,IF(AND(AA139=Matrica!$A$9,AB139=Matrica!$E$3),Matrica!$E$9,IF(AND(AA139=Matrica!$A$9,AB139=Matrica!$H$3),Matrica!$H$9,IF(AND(AA139=Matrica!$A$10,AB139=Matrica!$B$3),Matrica!$B$10,IF(AND(AA139=Matrica!$A$10,AB139=Matrica!$E$3),Matrica!$E$10,IF(AND(AA139=Matrica!$A$10,AB139=Matrica!$H$3),Matrica!$H$10,IF(AND(AA139=Matrica!$A$11,AB139=Matrica!$B$3),Matrica!$B$11,IF(AND(AA139=Matrica!$A$11,AB139=Matrica!$E$3),Matrica!$E$11,IF(AND(AA139=Matrica!$A$11,AB139=Matrica!$H$3),Matrica!$H$11,IF(AND(AA139=Matrica!$A$12,AB139=Matrica!$B$3),Matrica!$B$12,IF(AND(AA139=Matrica!$A$12,AB139=Matrica!$E$3),Matrica!$E$12,IF(AND(AA139=Matrica!$A$12,AB139=Matrica!$H$3),Matrica!$H$12,IF(AND(AA139=Matrica!$A$13,AB139=Matrica!$B$3),Matrica!$B$13,IF(AND(AA139=Matrica!$A$13,AB139=Matrica!$E$3),Matrica!$E$13,IF(AND(AA139=Matrica!$A$13,AB139=Matrica!$H$3),Matrica!$H$13,IF(AND(AA139=Matrica!$A$14,AB139=Matrica!$B$3),Matrica!$B$14,IF(AND(AA139=Matrica!$A$14,AB139=Matrica!$E$3),Matrica!$E$14,IF(AND(AA139=Matrica!$A$14,AB139=Matrica!$H$3),Matrica!$H$14,IF(AND(AA139=Matrica!$A$15,AB139=Matrica!$B$3),Matrica!$B$15,IF(AND(AA139=Matrica!$A$15,AB139=Matrica!$E$3),Matrica!$E$15,IF(AND(AA139=Matrica!$A$15,AB139=Matrica!$H$3),Matrica!$H$15,IF(AND(AA139=Matrica!$A$16,AB139=Matrica!$B$3),Matrica!$B$16,IF(AND(AA139=Matrica!$A$16,AB139=Matrica!$E$3),Matrica!$E$16,IF(AND(AA139=Matrica!$A$16,AB139=Matrica!$H$3),Matrica!$H$16,"")))))))))))))))))))))))))))))))))))))))</f>
        <v>2.2400000000000002</v>
      </c>
      <c r="Z139" s="38">
        <f>IF(AND(AA139=Matrica!$A$4,AB139=Matrica!$B$3),Matrica!$D$4,IF(AND(AA139=Matrica!$A$4,AB139=Matrica!$E$3),Matrica!$G$4,IF(AND(AA139=Matrica!$A$4,AB139=Matrica!$H$3),Matrica!$J$4,IF(AND(AA139=Matrica!$A$5,AB139=Matrica!$B$3),Matrica!$D$5,IF(AND(AA139=Matrica!$A$5,AB139=Matrica!$E$3),Matrica!$G$5,IF(AND(AA139=Matrica!$A$5,AB139=Matrica!$H$3),Matrica!$J$5,IF(AND(AA139=Matrica!$A$6,AB139=Matrica!$B$3),Matrica!$D$6,IF(AND(AA139=Matrica!$A$6,AB139=Matrica!$E$3),Matrica!$G$6,IF(AND(AA139=Matrica!$A$6,AB139=Matrica!$H$3),Matrica!$J$6,IF(AND(AA139=Matrica!$A$7,AB139=Matrica!$B$3),Matrica!$D$7,IF(AND(AA139=Matrica!$A$7,AB139=Matrica!$E$3),Matrica!$G$7,IF(AND(AA139=Matrica!$A$7,AB139=Matrica!$H$3),Matrica!$J$7,IF(AND(AA139=Matrica!$A$8,AB139=Matrica!$B$3),Matrica!$D$8,IF(AND(AA139=Matrica!$A$8,AB139=Matrica!$E$3),Matrica!$G$8,IF(AND(AA139=Matrica!$A$8,AB139=Matrica!$H$3),Matrica!$J$8,IF(AND(AA139=Matrica!$A$9,AB139=Matrica!$B$3),Matrica!$D$9,IF(AND(AA139=Matrica!$A$9,AB139=Matrica!$E$3),Matrica!$G$9,IF(AND(AA139=Matrica!$A$9,AB139=Matrica!$H$3),Matrica!$J$9,IF(AND(AA139=Matrica!$A$10,AB139=Matrica!$B$3),Matrica!$D$10,IF(AND(AA139=Matrica!$A$10,AB139=Matrica!$E$3),Matrica!$G$10,IF(AND(AA139=Matrica!$A$10,AB139=Matrica!$H$3),Matrica!$J$10,IF(AND(AA139=Matrica!$A$11,AB139=Matrica!$B$3),Matrica!$D$11,IF(AND(AA139=Matrica!$A$11,AB139=Matrica!$E$3),Matrica!$G$11,IF(AND(AA139=Matrica!$A$11,AB139=Matrica!$H$3),Matrica!$J$11,IF(AND(AA139=Matrica!$A$12,AB139=Matrica!$B$3),Matrica!$D$12,IF(AND(AA139=Matrica!$A$12,AB139=Matrica!$E$3),Matrica!$G$12,IF(AND(AA139=Matrica!$A$12,AB139=Matrica!$H$3),Matrica!$J$12,IF(AND(AA139=Matrica!$A$13,AB139=Matrica!$B$3),Matrica!$D$13,IF(AND(AA139=Matrica!$A$13,AB139=Matrica!$E$3),Matrica!$G$13,IF(AND(AA139=Matrica!$A$13,AB139=Matrica!$H$3),Matrica!$J$13,IF(AND(AA139=Matrica!$A$14,AB139=Matrica!$B$3),Matrica!$D$14,IF(AND(AA139=Matrica!$A$14,AB139=Matrica!$E$3),Matrica!$G$14,IF(AND(AA139=Matrica!$A$14,AB139=Matrica!$H$3),Matrica!$J$14,IF(AND(AA139=Matrica!$A$15,AB139=Matrica!$B$3),Matrica!$D$15,IF(AND(AA139=Matrica!$A$15,AB139=Matrica!$E$3),Matrica!$G$15,IF(AND(AA139=Matrica!$A$15,AB139=Matrica!$H$3),Matrica!$J$15,IF(AND(AA139=Matrica!$A$16,AB139=Matrica!$B$3),Matrica!$D$16,IF(AND(AA139=Matrica!$A$16,AB139=Matrica!$E$3),Matrica!$G$16,IF(AND(AA139=Matrica!$A$16,AB139=Matrica!$H$3),Matrica!$J$16,"")))))))))))))))))))))))))))))))))))))))</f>
        <v>2.36</v>
      </c>
      <c r="AA139" s="45" t="s">
        <v>12</v>
      </c>
      <c r="AB139" s="45">
        <v>2</v>
      </c>
      <c r="AC139" s="50">
        <v>2.2999999999999998</v>
      </c>
      <c r="AD139" s="37" t="str">
        <f t="shared" si="38"/>
        <v>ISTI</v>
      </c>
      <c r="AE139" s="37">
        <f t="shared" si="36"/>
        <v>2.6785714285714106</v>
      </c>
      <c r="AF139" s="37">
        <f t="shared" si="37"/>
        <v>2.6785714285714107E-2</v>
      </c>
      <c r="AG139" s="47">
        <f>139.3+80</f>
        <v>219.3</v>
      </c>
      <c r="AH139" s="53"/>
    </row>
    <row r="140" spans="3:34" ht="30" customHeight="1" x14ac:dyDescent="0.25">
      <c r="C140" s="52" t="s">
        <v>279</v>
      </c>
      <c r="D140" s="43" t="s">
        <v>80</v>
      </c>
      <c r="E140" s="39" t="s">
        <v>13</v>
      </c>
      <c r="F140" s="43" t="s">
        <v>137</v>
      </c>
      <c r="G140" s="38"/>
      <c r="H140" s="38"/>
      <c r="I140" s="38"/>
      <c r="J140" s="38">
        <v>11.15</v>
      </c>
      <c r="K140" s="38">
        <v>11.15</v>
      </c>
      <c r="L140" s="42">
        <v>11.15</v>
      </c>
      <c r="M140" s="42">
        <f t="shared" si="34"/>
        <v>11.15</v>
      </c>
      <c r="N140" s="41">
        <v>2871.8</v>
      </c>
      <c r="O140" s="41">
        <f t="shared" si="39"/>
        <v>32020.570000000003</v>
      </c>
      <c r="P140" s="41">
        <f t="shared" si="40"/>
        <v>32020.570000000003</v>
      </c>
      <c r="Q140" s="41">
        <f t="shared" si="41"/>
        <v>11.365492395336044</v>
      </c>
      <c r="R140" s="41">
        <f t="shared" si="42"/>
        <v>11.365492395336044</v>
      </c>
      <c r="S140" s="41">
        <v>2.2400000000000002</v>
      </c>
      <c r="T140" s="38" t="s">
        <v>12</v>
      </c>
      <c r="U140" s="38" t="s">
        <v>291</v>
      </c>
      <c r="V140" s="41">
        <v>2.2400000000000002</v>
      </c>
      <c r="W140" s="38" t="s">
        <v>12</v>
      </c>
      <c r="X140" s="38" t="s">
        <v>291</v>
      </c>
      <c r="Y140" s="42">
        <f>IF(AND(AA140=Matrica!$A$4,AB140=Matrica!$B$3),Matrica!$B$4,IF(AND(AA140=Matrica!$A$4,AB140=Matrica!$E$3),Matrica!$E$4,IF(AND(AA140=Matrica!$A$4,AB140=Matrica!$H$3),Matrica!$H$4,IF(AND(AA140=Matrica!$A$5,AB140=Matrica!$B$3),Matrica!$B$5,IF(AND(AA140=Matrica!$A$5,AB140=Matrica!$E$3),Matrica!$E$5,IF(AND(AA140=Matrica!$A$5,AB140=Matrica!$H$3),Matrica!$H$5,IF(AND(AA140=Matrica!$A$6,AB140=Matrica!$B$3),Matrica!$B$6,IF(AND(AA140=Matrica!$A$6,AB140=Matrica!$E$3),Matrica!$E$6,IF(AND(AA140=Matrica!$A$6,AB140=Matrica!$H$3),Matrica!$H$6,IF(AND(AA140=Matrica!$A$7,AB140=Matrica!$B$3),Matrica!$B$7,IF(AND(AA140=Matrica!$A$7,AB140=Matrica!$E$3),Matrica!$E$7,IF(AND(AA140=Matrica!$A$7,AB140=Matrica!$H$3),Matrica!$H$7,IF(AND(AA140=Matrica!$A$8,AB140=Matrica!$B$3),Matrica!$B$8,IF(AND(AA140=Matrica!$A$8,AB140=Matrica!$E$3),Matrica!$E$8,IF(AND(AA140=Matrica!$A$8,AB140=Matrica!$H$3),Matrica!$H$8,IF(AND(AA140=Matrica!$A$9,AB140=Matrica!$B$3),Matrica!$B$9,IF(AND(AA140=Matrica!$A$9,AB140=Matrica!$E$3),Matrica!$E$9,IF(AND(AA140=Matrica!$A$9,AB140=Matrica!$H$3),Matrica!$H$9,IF(AND(AA140=Matrica!$A$10,AB140=Matrica!$B$3),Matrica!$B$10,IF(AND(AA140=Matrica!$A$10,AB140=Matrica!$E$3),Matrica!$E$10,IF(AND(AA140=Matrica!$A$10,AB140=Matrica!$H$3),Matrica!$H$10,IF(AND(AA140=Matrica!$A$11,AB140=Matrica!$B$3),Matrica!$B$11,IF(AND(AA140=Matrica!$A$11,AB140=Matrica!$E$3),Matrica!$E$11,IF(AND(AA140=Matrica!$A$11,AB140=Matrica!$H$3),Matrica!$H$11,IF(AND(AA140=Matrica!$A$12,AB140=Matrica!$B$3),Matrica!$B$12,IF(AND(AA140=Matrica!$A$12,AB140=Matrica!$E$3),Matrica!$E$12,IF(AND(AA140=Matrica!$A$12,AB140=Matrica!$H$3),Matrica!$H$12,IF(AND(AA140=Matrica!$A$13,AB140=Matrica!$B$3),Matrica!$B$13,IF(AND(AA140=Matrica!$A$13,AB140=Matrica!$E$3),Matrica!$E$13,IF(AND(AA140=Matrica!$A$13,AB140=Matrica!$H$3),Matrica!$H$13,IF(AND(AA140=Matrica!$A$14,AB140=Matrica!$B$3),Matrica!$B$14,IF(AND(AA140=Matrica!$A$14,AB140=Matrica!$E$3),Matrica!$E$14,IF(AND(AA140=Matrica!$A$14,AB140=Matrica!$H$3),Matrica!$H$14,IF(AND(AA140=Matrica!$A$15,AB140=Matrica!$B$3),Matrica!$B$15,IF(AND(AA140=Matrica!$A$15,AB140=Matrica!$E$3),Matrica!$E$15,IF(AND(AA140=Matrica!$A$15,AB140=Matrica!$H$3),Matrica!$H$15,IF(AND(AA140=Matrica!$A$16,AB140=Matrica!$B$3),Matrica!$B$16,IF(AND(AA140=Matrica!$A$16,AB140=Matrica!$E$3),Matrica!$E$16,IF(AND(AA140=Matrica!$A$16,AB140=Matrica!$H$3),Matrica!$H$16,"")))))))))))))))))))))))))))))))))))))))</f>
        <v>2.1</v>
      </c>
      <c r="Z140" s="38">
        <f>IF(AND(AA140=Matrica!$A$4,AB140=Matrica!$B$3),Matrica!$D$4,IF(AND(AA140=Matrica!$A$4,AB140=Matrica!$E$3),Matrica!$G$4,IF(AND(AA140=Matrica!$A$4,AB140=Matrica!$H$3),Matrica!$J$4,IF(AND(AA140=Matrica!$A$5,AB140=Matrica!$B$3),Matrica!$D$5,IF(AND(AA140=Matrica!$A$5,AB140=Matrica!$E$3),Matrica!$G$5,IF(AND(AA140=Matrica!$A$5,AB140=Matrica!$H$3),Matrica!$J$5,IF(AND(AA140=Matrica!$A$6,AB140=Matrica!$B$3),Matrica!$D$6,IF(AND(AA140=Matrica!$A$6,AB140=Matrica!$E$3),Matrica!$G$6,IF(AND(AA140=Matrica!$A$6,AB140=Matrica!$H$3),Matrica!$J$6,IF(AND(AA140=Matrica!$A$7,AB140=Matrica!$B$3),Matrica!$D$7,IF(AND(AA140=Matrica!$A$7,AB140=Matrica!$E$3),Matrica!$G$7,IF(AND(AA140=Matrica!$A$7,AB140=Matrica!$H$3),Matrica!$J$7,IF(AND(AA140=Matrica!$A$8,AB140=Matrica!$B$3),Matrica!$D$8,IF(AND(AA140=Matrica!$A$8,AB140=Matrica!$E$3),Matrica!$G$8,IF(AND(AA140=Matrica!$A$8,AB140=Matrica!$H$3),Matrica!$J$8,IF(AND(AA140=Matrica!$A$9,AB140=Matrica!$B$3),Matrica!$D$9,IF(AND(AA140=Matrica!$A$9,AB140=Matrica!$E$3),Matrica!$G$9,IF(AND(AA140=Matrica!$A$9,AB140=Matrica!$H$3),Matrica!$J$9,IF(AND(AA140=Matrica!$A$10,AB140=Matrica!$B$3),Matrica!$D$10,IF(AND(AA140=Matrica!$A$10,AB140=Matrica!$E$3),Matrica!$G$10,IF(AND(AA140=Matrica!$A$10,AB140=Matrica!$H$3),Matrica!$J$10,IF(AND(AA140=Matrica!$A$11,AB140=Matrica!$B$3),Matrica!$D$11,IF(AND(AA140=Matrica!$A$11,AB140=Matrica!$E$3),Matrica!$G$11,IF(AND(AA140=Matrica!$A$11,AB140=Matrica!$H$3),Matrica!$J$11,IF(AND(AA140=Matrica!$A$12,AB140=Matrica!$B$3),Matrica!$D$12,IF(AND(AA140=Matrica!$A$12,AB140=Matrica!$E$3),Matrica!$G$12,IF(AND(AA140=Matrica!$A$12,AB140=Matrica!$H$3),Matrica!$J$12,IF(AND(AA140=Matrica!$A$13,AB140=Matrica!$B$3),Matrica!$D$13,IF(AND(AA140=Matrica!$A$13,AB140=Matrica!$E$3),Matrica!$G$13,IF(AND(AA140=Matrica!$A$13,AB140=Matrica!$H$3),Matrica!$J$13,IF(AND(AA140=Matrica!$A$14,AB140=Matrica!$B$3),Matrica!$D$14,IF(AND(AA140=Matrica!$A$14,AB140=Matrica!$E$3),Matrica!$G$14,IF(AND(AA140=Matrica!$A$14,AB140=Matrica!$H$3),Matrica!$J$14,IF(AND(AA140=Matrica!$A$15,AB140=Matrica!$B$3),Matrica!$D$15,IF(AND(AA140=Matrica!$A$15,AB140=Matrica!$E$3),Matrica!$G$15,IF(AND(AA140=Matrica!$A$15,AB140=Matrica!$H$3),Matrica!$J$15,IF(AND(AA140=Matrica!$A$16,AB140=Matrica!$B$3),Matrica!$D$16,IF(AND(AA140=Matrica!$A$16,AB140=Matrica!$E$3),Matrica!$G$16,IF(AND(AA140=Matrica!$A$16,AB140=Matrica!$H$3),Matrica!$J$16,"")))))))))))))))))))))))))))))))))))))))</f>
        <v>2.16</v>
      </c>
      <c r="AA140" s="45" t="s">
        <v>13</v>
      </c>
      <c r="AB140" s="45">
        <v>3</v>
      </c>
      <c r="AC140" s="50">
        <v>2.1</v>
      </c>
      <c r="AD140" s="37" t="str">
        <f t="shared" si="38"/>
        <v>PAD</v>
      </c>
      <c r="AE140" s="37">
        <f t="shared" si="36"/>
        <v>-6.2500000000000053</v>
      </c>
      <c r="AF140" s="37">
        <f t="shared" si="37"/>
        <v>-6.2500000000000056E-2</v>
      </c>
      <c r="AG140" s="47">
        <v>36.44</v>
      </c>
      <c r="AH140" s="53"/>
    </row>
    <row r="141" spans="3:34" ht="60" customHeight="1" x14ac:dyDescent="0.25">
      <c r="C141" s="52" t="s">
        <v>280</v>
      </c>
      <c r="D141" s="43" t="s">
        <v>80</v>
      </c>
      <c r="E141" s="39" t="s">
        <v>14</v>
      </c>
      <c r="F141" s="43" t="s">
        <v>137</v>
      </c>
      <c r="G141" s="38"/>
      <c r="H141" s="38"/>
      <c r="I141" s="38"/>
      <c r="J141" s="38">
        <v>9.85</v>
      </c>
      <c r="K141" s="38">
        <v>9.85</v>
      </c>
      <c r="L141" s="42">
        <v>9.85</v>
      </c>
      <c r="M141" s="42">
        <f t="shared" si="34"/>
        <v>9.85</v>
      </c>
      <c r="N141" s="41">
        <v>2871.8</v>
      </c>
      <c r="O141" s="41">
        <f t="shared" si="39"/>
        <v>28287.23</v>
      </c>
      <c r="P141" s="41">
        <f t="shared" si="40"/>
        <v>28287.23</v>
      </c>
      <c r="Q141" s="41">
        <f t="shared" si="41"/>
        <v>10.040367721440361</v>
      </c>
      <c r="R141" s="41">
        <f t="shared" si="42"/>
        <v>10.040367721440361</v>
      </c>
      <c r="S141" s="41">
        <v>1.98</v>
      </c>
      <c r="T141" s="38" t="s">
        <v>13</v>
      </c>
      <c r="U141" s="38" t="s">
        <v>291</v>
      </c>
      <c r="V141" s="41">
        <v>1.98</v>
      </c>
      <c r="W141" s="38" t="s">
        <v>13</v>
      </c>
      <c r="X141" s="38" t="s">
        <v>291</v>
      </c>
      <c r="Y141" s="38">
        <f>IF(AND(AA141=Matrica!$A$4,AB141=Matrica!$B$3),Matrica!$B$4,IF(AND(AA141=Matrica!$A$4,AB141=Matrica!$E$3),Matrica!$E$4,IF(AND(AA141=Matrica!$A$4,AB141=Matrica!$H$3),Matrica!$H$4,IF(AND(AA141=Matrica!$A$5,AB141=Matrica!$B$3),Matrica!$B$5,IF(AND(AA141=Matrica!$A$5,AB141=Matrica!$E$3),Matrica!$E$5,IF(AND(AA141=Matrica!$A$5,AB141=Matrica!$H$3),Matrica!$H$5,IF(AND(AA141=Matrica!$A$6,AB141=Matrica!$B$3),Matrica!$B$6,IF(AND(AA141=Matrica!$A$6,AB141=Matrica!$E$3),Matrica!$E$6,IF(AND(AA141=Matrica!$A$6,AB141=Matrica!$H$3),Matrica!$H$6,IF(AND(AA141=Matrica!$A$7,AB141=Matrica!$B$3),Matrica!$B$7,IF(AND(AA141=Matrica!$A$7,AB141=Matrica!$E$3),Matrica!$E$7,IF(AND(AA141=Matrica!$A$7,AB141=Matrica!$H$3),Matrica!$H$7,IF(AND(AA141=Matrica!$A$8,AB141=Matrica!$B$3),Matrica!$B$8,IF(AND(AA141=Matrica!$A$8,AB141=Matrica!$E$3),Matrica!$E$8,IF(AND(AA141=Matrica!$A$8,AB141=Matrica!$H$3),Matrica!$H$8,IF(AND(AA141=Matrica!$A$9,AB141=Matrica!$B$3),Matrica!$B$9,IF(AND(AA141=Matrica!$A$9,AB141=Matrica!$E$3),Matrica!$E$9,IF(AND(AA141=Matrica!$A$9,AB141=Matrica!$H$3),Matrica!$H$9,IF(AND(AA141=Matrica!$A$10,AB141=Matrica!$B$3),Matrica!$B$10,IF(AND(AA141=Matrica!$A$10,AB141=Matrica!$E$3),Matrica!$E$10,IF(AND(AA141=Matrica!$A$10,AB141=Matrica!$H$3),Matrica!$H$10,IF(AND(AA141=Matrica!$A$11,AB141=Matrica!$B$3),Matrica!$B$11,IF(AND(AA141=Matrica!$A$11,AB141=Matrica!$E$3),Matrica!$E$11,IF(AND(AA141=Matrica!$A$11,AB141=Matrica!$H$3),Matrica!$H$11,IF(AND(AA141=Matrica!$A$12,AB141=Matrica!$B$3),Matrica!$B$12,IF(AND(AA141=Matrica!$A$12,AB141=Matrica!$E$3),Matrica!$E$12,IF(AND(AA141=Matrica!$A$12,AB141=Matrica!$H$3),Matrica!$H$12,IF(AND(AA141=Matrica!$A$13,AB141=Matrica!$B$3),Matrica!$B$13,IF(AND(AA141=Matrica!$A$13,AB141=Matrica!$E$3),Matrica!$E$13,IF(AND(AA141=Matrica!$A$13,AB141=Matrica!$H$3),Matrica!$H$13,IF(AND(AA141=Matrica!$A$14,AB141=Matrica!$B$3),Matrica!$B$14,IF(AND(AA141=Matrica!$A$14,AB141=Matrica!$E$3),Matrica!$E$14,IF(AND(AA141=Matrica!$A$14,AB141=Matrica!$H$3),Matrica!$H$14,IF(AND(AA141=Matrica!$A$15,AB141=Matrica!$B$3),Matrica!$B$15,IF(AND(AA141=Matrica!$A$15,AB141=Matrica!$E$3),Matrica!$E$15,IF(AND(AA141=Matrica!$A$15,AB141=Matrica!$H$3),Matrica!$H$15,IF(AND(AA141=Matrica!$A$16,AB141=Matrica!$B$3),Matrica!$B$16,IF(AND(AA141=Matrica!$A$16,AB141=Matrica!$E$3),Matrica!$E$16,IF(AND(AA141=Matrica!$A$16,AB141=Matrica!$H$3),Matrica!$H$16,"")))))))))))))))))))))))))))))))))))))))</f>
        <v>2.1</v>
      </c>
      <c r="Z141" s="38">
        <f>IF(AND(AA141=Matrica!$A$4,AB141=Matrica!$B$3),Matrica!$D$4,IF(AND(AA141=Matrica!$A$4,AB141=Matrica!$E$3),Matrica!$G$4,IF(AND(AA141=Matrica!$A$4,AB141=Matrica!$H$3),Matrica!$J$4,IF(AND(AA141=Matrica!$A$5,AB141=Matrica!$B$3),Matrica!$D$5,IF(AND(AA141=Matrica!$A$5,AB141=Matrica!$E$3),Matrica!$G$5,IF(AND(AA141=Matrica!$A$5,AB141=Matrica!$H$3),Matrica!$J$5,IF(AND(AA141=Matrica!$A$6,AB141=Matrica!$B$3),Matrica!$D$6,IF(AND(AA141=Matrica!$A$6,AB141=Matrica!$E$3),Matrica!$G$6,IF(AND(AA141=Matrica!$A$6,AB141=Matrica!$H$3),Matrica!$J$6,IF(AND(AA141=Matrica!$A$7,AB141=Matrica!$B$3),Matrica!$D$7,IF(AND(AA141=Matrica!$A$7,AB141=Matrica!$E$3),Matrica!$G$7,IF(AND(AA141=Matrica!$A$7,AB141=Matrica!$H$3),Matrica!$J$7,IF(AND(AA141=Matrica!$A$8,AB141=Matrica!$B$3),Matrica!$D$8,IF(AND(AA141=Matrica!$A$8,AB141=Matrica!$E$3),Matrica!$G$8,IF(AND(AA141=Matrica!$A$8,AB141=Matrica!$H$3),Matrica!$J$8,IF(AND(AA141=Matrica!$A$9,AB141=Matrica!$B$3),Matrica!$D$9,IF(AND(AA141=Matrica!$A$9,AB141=Matrica!$E$3),Matrica!$G$9,IF(AND(AA141=Matrica!$A$9,AB141=Matrica!$H$3),Matrica!$J$9,IF(AND(AA141=Matrica!$A$10,AB141=Matrica!$B$3),Matrica!$D$10,IF(AND(AA141=Matrica!$A$10,AB141=Matrica!$E$3),Matrica!$G$10,IF(AND(AA141=Matrica!$A$10,AB141=Matrica!$H$3),Matrica!$J$10,IF(AND(AA141=Matrica!$A$11,AB141=Matrica!$B$3),Matrica!$D$11,IF(AND(AA141=Matrica!$A$11,AB141=Matrica!$E$3),Matrica!$G$11,IF(AND(AA141=Matrica!$A$11,AB141=Matrica!$H$3),Matrica!$J$11,IF(AND(AA141=Matrica!$A$12,AB141=Matrica!$B$3),Matrica!$D$12,IF(AND(AA141=Matrica!$A$12,AB141=Matrica!$E$3),Matrica!$G$12,IF(AND(AA141=Matrica!$A$12,AB141=Matrica!$H$3),Matrica!$J$12,IF(AND(AA141=Matrica!$A$13,AB141=Matrica!$B$3),Matrica!$D$13,IF(AND(AA141=Matrica!$A$13,AB141=Matrica!$E$3),Matrica!$G$13,IF(AND(AA141=Matrica!$A$13,AB141=Matrica!$H$3),Matrica!$J$13,IF(AND(AA141=Matrica!$A$14,AB141=Matrica!$B$3),Matrica!$D$14,IF(AND(AA141=Matrica!$A$14,AB141=Matrica!$E$3),Matrica!$G$14,IF(AND(AA141=Matrica!$A$14,AB141=Matrica!$H$3),Matrica!$J$14,IF(AND(AA141=Matrica!$A$15,AB141=Matrica!$B$3),Matrica!$D$15,IF(AND(AA141=Matrica!$A$15,AB141=Matrica!$E$3),Matrica!$G$15,IF(AND(AA141=Matrica!$A$15,AB141=Matrica!$H$3),Matrica!$J$15,IF(AND(AA141=Matrica!$A$16,AB141=Matrica!$B$3),Matrica!$D$16,IF(AND(AA141=Matrica!$A$16,AB141=Matrica!$E$3),Matrica!$G$16,IF(AND(AA141=Matrica!$A$16,AB141=Matrica!$H$3),Matrica!$J$16,"")))))))))))))))))))))))))))))))))))))))</f>
        <v>2.16</v>
      </c>
      <c r="AA141" s="45" t="s">
        <v>13</v>
      </c>
      <c r="AB141" s="45">
        <v>3</v>
      </c>
      <c r="AC141" s="50">
        <v>2.1</v>
      </c>
      <c r="AD141" s="37" t="str">
        <f t="shared" si="38"/>
        <v>RAST</v>
      </c>
      <c r="AE141" s="37">
        <f t="shared" si="36"/>
        <v>6.0606060606060659</v>
      </c>
      <c r="AF141" s="37">
        <f t="shared" si="37"/>
        <v>6.0606060606060663E-2</v>
      </c>
      <c r="AG141" s="47">
        <v>25.79</v>
      </c>
      <c r="AH141" s="53"/>
    </row>
    <row r="142" spans="3:34" ht="30" customHeight="1" x14ac:dyDescent="0.25">
      <c r="C142" s="52" t="s">
        <v>281</v>
      </c>
      <c r="D142" s="43" t="s">
        <v>81</v>
      </c>
      <c r="E142" s="39" t="s">
        <v>13</v>
      </c>
      <c r="F142" s="43" t="s">
        <v>137</v>
      </c>
      <c r="G142" s="38"/>
      <c r="H142" s="38"/>
      <c r="I142" s="38">
        <v>0.1</v>
      </c>
      <c r="J142" s="38">
        <v>11.15</v>
      </c>
      <c r="K142" s="38">
        <v>11.15</v>
      </c>
      <c r="L142" s="42">
        <f>J142+(G142*J142)+(H142*J142)</f>
        <v>11.15</v>
      </c>
      <c r="M142" s="42">
        <f t="shared" si="34"/>
        <v>12.265000000000001</v>
      </c>
      <c r="N142" s="41">
        <v>2871.8</v>
      </c>
      <c r="O142" s="41">
        <f t="shared" si="39"/>
        <v>32020.570000000003</v>
      </c>
      <c r="P142" s="41">
        <f t="shared" si="40"/>
        <v>35222.627</v>
      </c>
      <c r="Q142" s="41">
        <f t="shared" si="41"/>
        <v>11.365492395336044</v>
      </c>
      <c r="R142" s="41">
        <f t="shared" si="42"/>
        <v>12.502041634869647</v>
      </c>
      <c r="S142" s="41">
        <v>2.2400000000000002</v>
      </c>
      <c r="T142" s="38" t="s">
        <v>12</v>
      </c>
      <c r="U142" s="38" t="s">
        <v>291</v>
      </c>
      <c r="V142" s="41">
        <v>2.46</v>
      </c>
      <c r="W142" s="38" t="s">
        <v>11</v>
      </c>
      <c r="X142" s="38" t="s">
        <v>292</v>
      </c>
      <c r="Y142" s="38">
        <f>IF(AND(AA142=Matrica!$A$4,AB142=Matrica!$B$3),Matrica!$B$4,IF(AND(AA142=Matrica!$A$4,AB142=Matrica!$E$3),Matrica!$E$4,IF(AND(AA142=Matrica!$A$4,AB142=Matrica!$H$3),Matrica!$H$4,IF(AND(AA142=Matrica!$A$5,AB142=Matrica!$B$3),Matrica!$B$5,IF(AND(AA142=Matrica!$A$5,AB142=Matrica!$E$3),Matrica!$E$5,IF(AND(AA142=Matrica!$A$5,AB142=Matrica!$H$3),Matrica!$H$5,IF(AND(AA142=Matrica!$A$6,AB142=Matrica!$B$3),Matrica!$B$6,IF(AND(AA142=Matrica!$A$6,AB142=Matrica!$E$3),Matrica!$E$6,IF(AND(AA142=Matrica!$A$6,AB142=Matrica!$H$3),Matrica!$H$6,IF(AND(AA142=Matrica!$A$7,AB142=Matrica!$B$3),Matrica!$B$7,IF(AND(AA142=Matrica!$A$7,AB142=Matrica!$E$3),Matrica!$E$7,IF(AND(AA142=Matrica!$A$7,AB142=Matrica!$H$3),Matrica!$H$7,IF(AND(AA142=Matrica!$A$8,AB142=Matrica!$B$3),Matrica!$B$8,IF(AND(AA142=Matrica!$A$8,AB142=Matrica!$E$3),Matrica!$E$8,IF(AND(AA142=Matrica!$A$8,AB142=Matrica!$H$3),Matrica!$H$8,IF(AND(AA142=Matrica!$A$9,AB142=Matrica!$B$3),Matrica!$B$9,IF(AND(AA142=Matrica!$A$9,AB142=Matrica!$E$3),Matrica!$E$9,IF(AND(AA142=Matrica!$A$9,AB142=Matrica!$H$3),Matrica!$H$9,IF(AND(AA142=Matrica!$A$10,AB142=Matrica!$B$3),Matrica!$B$10,IF(AND(AA142=Matrica!$A$10,AB142=Matrica!$E$3),Matrica!$E$10,IF(AND(AA142=Matrica!$A$10,AB142=Matrica!$H$3),Matrica!$H$10,IF(AND(AA142=Matrica!$A$11,AB142=Matrica!$B$3),Matrica!$B$11,IF(AND(AA142=Matrica!$A$11,AB142=Matrica!$E$3),Matrica!$E$11,IF(AND(AA142=Matrica!$A$11,AB142=Matrica!$H$3),Matrica!$H$11,IF(AND(AA142=Matrica!$A$12,AB142=Matrica!$B$3),Matrica!$B$12,IF(AND(AA142=Matrica!$A$12,AB142=Matrica!$E$3),Matrica!$E$12,IF(AND(AA142=Matrica!$A$12,AB142=Matrica!$H$3),Matrica!$H$12,IF(AND(AA142=Matrica!$A$13,AB142=Matrica!$B$3),Matrica!$B$13,IF(AND(AA142=Matrica!$A$13,AB142=Matrica!$E$3),Matrica!$E$13,IF(AND(AA142=Matrica!$A$13,AB142=Matrica!$H$3),Matrica!$H$13,IF(AND(AA142=Matrica!$A$14,AB142=Matrica!$B$3),Matrica!$B$14,IF(AND(AA142=Matrica!$A$14,AB142=Matrica!$E$3),Matrica!$E$14,IF(AND(AA142=Matrica!$A$14,AB142=Matrica!$H$3),Matrica!$H$14,IF(AND(AA142=Matrica!$A$15,AB142=Matrica!$B$3),Matrica!$B$15,IF(AND(AA142=Matrica!$A$15,AB142=Matrica!$E$3),Matrica!$E$15,IF(AND(AA142=Matrica!$A$15,AB142=Matrica!$H$3),Matrica!$H$15,IF(AND(AA142=Matrica!$A$16,AB142=Matrica!$B$3),Matrica!$B$16,IF(AND(AA142=Matrica!$A$16,AB142=Matrica!$E$3),Matrica!$E$16,IF(AND(AA142=Matrica!$A$16,AB142=Matrica!$H$3),Matrica!$H$16,"")))))))))))))))))))))))))))))))))))))))</f>
        <v>2.2400000000000002</v>
      </c>
      <c r="Z142" s="38">
        <f>IF(AND(AA142=Matrica!$A$4,AB142=Matrica!$B$3),Matrica!$D$4,IF(AND(AA142=Matrica!$A$4,AB142=Matrica!$E$3),Matrica!$G$4,IF(AND(AA142=Matrica!$A$4,AB142=Matrica!$H$3),Matrica!$J$4,IF(AND(AA142=Matrica!$A$5,AB142=Matrica!$B$3),Matrica!$D$5,IF(AND(AA142=Matrica!$A$5,AB142=Matrica!$E$3),Matrica!$G$5,IF(AND(AA142=Matrica!$A$5,AB142=Matrica!$H$3),Matrica!$J$5,IF(AND(AA142=Matrica!$A$6,AB142=Matrica!$B$3),Matrica!$D$6,IF(AND(AA142=Matrica!$A$6,AB142=Matrica!$E$3),Matrica!$G$6,IF(AND(AA142=Matrica!$A$6,AB142=Matrica!$H$3),Matrica!$J$6,IF(AND(AA142=Matrica!$A$7,AB142=Matrica!$B$3),Matrica!$D$7,IF(AND(AA142=Matrica!$A$7,AB142=Matrica!$E$3),Matrica!$G$7,IF(AND(AA142=Matrica!$A$7,AB142=Matrica!$H$3),Matrica!$J$7,IF(AND(AA142=Matrica!$A$8,AB142=Matrica!$B$3),Matrica!$D$8,IF(AND(AA142=Matrica!$A$8,AB142=Matrica!$E$3),Matrica!$G$8,IF(AND(AA142=Matrica!$A$8,AB142=Matrica!$H$3),Matrica!$J$8,IF(AND(AA142=Matrica!$A$9,AB142=Matrica!$B$3),Matrica!$D$9,IF(AND(AA142=Matrica!$A$9,AB142=Matrica!$E$3),Matrica!$G$9,IF(AND(AA142=Matrica!$A$9,AB142=Matrica!$H$3),Matrica!$J$9,IF(AND(AA142=Matrica!$A$10,AB142=Matrica!$B$3),Matrica!$D$10,IF(AND(AA142=Matrica!$A$10,AB142=Matrica!$E$3),Matrica!$G$10,IF(AND(AA142=Matrica!$A$10,AB142=Matrica!$H$3),Matrica!$J$10,IF(AND(AA142=Matrica!$A$11,AB142=Matrica!$B$3),Matrica!$D$11,IF(AND(AA142=Matrica!$A$11,AB142=Matrica!$E$3),Matrica!$G$11,IF(AND(AA142=Matrica!$A$11,AB142=Matrica!$H$3),Matrica!$J$11,IF(AND(AA142=Matrica!$A$12,AB142=Matrica!$B$3),Matrica!$D$12,IF(AND(AA142=Matrica!$A$12,AB142=Matrica!$E$3),Matrica!$G$12,IF(AND(AA142=Matrica!$A$12,AB142=Matrica!$H$3),Matrica!$J$12,IF(AND(AA142=Matrica!$A$13,AB142=Matrica!$B$3),Matrica!$D$13,IF(AND(AA142=Matrica!$A$13,AB142=Matrica!$E$3),Matrica!$G$13,IF(AND(AA142=Matrica!$A$13,AB142=Matrica!$H$3),Matrica!$J$13,IF(AND(AA142=Matrica!$A$14,AB142=Matrica!$B$3),Matrica!$D$14,IF(AND(AA142=Matrica!$A$14,AB142=Matrica!$E$3),Matrica!$G$14,IF(AND(AA142=Matrica!$A$14,AB142=Matrica!$H$3),Matrica!$J$14,IF(AND(AA142=Matrica!$A$15,AB142=Matrica!$B$3),Matrica!$D$15,IF(AND(AA142=Matrica!$A$15,AB142=Matrica!$E$3),Matrica!$G$15,IF(AND(AA142=Matrica!$A$15,AB142=Matrica!$H$3),Matrica!$J$15,IF(AND(AA142=Matrica!$A$16,AB142=Matrica!$B$3),Matrica!$D$16,IF(AND(AA142=Matrica!$A$16,AB142=Matrica!$E$3),Matrica!$G$16,IF(AND(AA142=Matrica!$A$16,AB142=Matrica!$H$3),Matrica!$J$16,"")))))))))))))))))))))))))))))))))))))))</f>
        <v>2.36</v>
      </c>
      <c r="AA142" s="45" t="s">
        <v>12</v>
      </c>
      <c r="AB142" s="45">
        <v>2</v>
      </c>
      <c r="AC142" s="50">
        <v>2.2000000000000002</v>
      </c>
      <c r="AD142" s="37" t="str">
        <f t="shared" si="38"/>
        <v>ISTI</v>
      </c>
      <c r="AE142" s="37">
        <f t="shared" si="36"/>
        <v>-1.7857142857142869</v>
      </c>
      <c r="AF142" s="37">
        <f t="shared" si="37"/>
        <v>-0.10569105691056901</v>
      </c>
      <c r="AG142" s="47">
        <v>14.94</v>
      </c>
    </row>
    <row r="143" spans="3:34" ht="30" customHeight="1" x14ac:dyDescent="0.25">
      <c r="C143" s="52" t="s">
        <v>282</v>
      </c>
      <c r="D143" s="43" t="s">
        <v>81</v>
      </c>
      <c r="E143" s="39" t="s">
        <v>14</v>
      </c>
      <c r="F143" s="43" t="s">
        <v>137</v>
      </c>
      <c r="G143" s="38"/>
      <c r="H143" s="38"/>
      <c r="I143" s="38">
        <v>0.1</v>
      </c>
      <c r="J143" s="38">
        <v>9.85</v>
      </c>
      <c r="K143" s="38">
        <v>9.85</v>
      </c>
      <c r="L143" s="42">
        <v>9.85</v>
      </c>
      <c r="M143" s="42">
        <f t="shared" si="34"/>
        <v>10.834999999999999</v>
      </c>
      <c r="N143" s="41">
        <v>2871.8</v>
      </c>
      <c r="O143" s="41">
        <f t="shared" si="39"/>
        <v>28287.23</v>
      </c>
      <c r="P143" s="41">
        <f t="shared" si="40"/>
        <v>31115.952999999998</v>
      </c>
      <c r="Q143" s="41">
        <f t="shared" si="41"/>
        <v>10.040367721440361</v>
      </c>
      <c r="R143" s="41">
        <f t="shared" si="42"/>
        <v>11.044404493584397</v>
      </c>
      <c r="S143" s="41">
        <v>1.98</v>
      </c>
      <c r="T143" s="38" t="s">
        <v>13</v>
      </c>
      <c r="U143" s="38" t="s">
        <v>291</v>
      </c>
      <c r="V143" s="41">
        <v>2.1800000000000002</v>
      </c>
      <c r="W143" s="38" t="s">
        <v>12</v>
      </c>
      <c r="X143" s="38" t="s">
        <v>292</v>
      </c>
      <c r="Y143" s="38">
        <f>IF(AND(AA143=Matrica!$A$4,AB143=Matrica!$B$3),Matrica!$B$4,IF(AND(AA143=Matrica!$A$4,AB143=Matrica!$E$3),Matrica!$E$4,IF(AND(AA143=Matrica!$A$4,AB143=Matrica!$H$3),Matrica!$H$4,IF(AND(AA143=Matrica!$A$5,AB143=Matrica!$B$3),Matrica!$B$5,IF(AND(AA143=Matrica!$A$5,AB143=Matrica!$E$3),Matrica!$E$5,IF(AND(AA143=Matrica!$A$5,AB143=Matrica!$H$3),Matrica!$H$5,IF(AND(AA143=Matrica!$A$6,AB143=Matrica!$B$3),Matrica!$B$6,IF(AND(AA143=Matrica!$A$6,AB143=Matrica!$E$3),Matrica!$E$6,IF(AND(AA143=Matrica!$A$6,AB143=Matrica!$H$3),Matrica!$H$6,IF(AND(AA143=Matrica!$A$7,AB143=Matrica!$B$3),Matrica!$B$7,IF(AND(AA143=Matrica!$A$7,AB143=Matrica!$E$3),Matrica!$E$7,IF(AND(AA143=Matrica!$A$7,AB143=Matrica!$H$3),Matrica!$H$7,IF(AND(AA143=Matrica!$A$8,AB143=Matrica!$B$3),Matrica!$B$8,IF(AND(AA143=Matrica!$A$8,AB143=Matrica!$E$3),Matrica!$E$8,IF(AND(AA143=Matrica!$A$8,AB143=Matrica!$H$3),Matrica!$H$8,IF(AND(AA143=Matrica!$A$9,AB143=Matrica!$B$3),Matrica!$B$9,IF(AND(AA143=Matrica!$A$9,AB143=Matrica!$E$3),Matrica!$E$9,IF(AND(AA143=Matrica!$A$9,AB143=Matrica!$H$3),Matrica!$H$9,IF(AND(AA143=Matrica!$A$10,AB143=Matrica!$B$3),Matrica!$B$10,IF(AND(AA143=Matrica!$A$10,AB143=Matrica!$E$3),Matrica!$E$10,IF(AND(AA143=Matrica!$A$10,AB143=Matrica!$H$3),Matrica!$H$10,IF(AND(AA143=Matrica!$A$11,AB143=Matrica!$B$3),Matrica!$B$11,IF(AND(AA143=Matrica!$A$11,AB143=Matrica!$E$3),Matrica!$E$11,IF(AND(AA143=Matrica!$A$11,AB143=Matrica!$H$3),Matrica!$H$11,IF(AND(AA143=Matrica!$A$12,AB143=Matrica!$B$3),Matrica!$B$12,IF(AND(AA143=Matrica!$A$12,AB143=Matrica!$E$3),Matrica!$E$12,IF(AND(AA143=Matrica!$A$12,AB143=Matrica!$H$3),Matrica!$H$12,IF(AND(AA143=Matrica!$A$13,AB143=Matrica!$B$3),Matrica!$B$13,IF(AND(AA143=Matrica!$A$13,AB143=Matrica!$E$3),Matrica!$E$13,IF(AND(AA143=Matrica!$A$13,AB143=Matrica!$H$3),Matrica!$H$13,IF(AND(AA143=Matrica!$A$14,AB143=Matrica!$B$3),Matrica!$B$14,IF(AND(AA143=Matrica!$A$14,AB143=Matrica!$E$3),Matrica!$E$14,IF(AND(AA143=Matrica!$A$14,AB143=Matrica!$H$3),Matrica!$H$14,IF(AND(AA143=Matrica!$A$15,AB143=Matrica!$B$3),Matrica!$B$15,IF(AND(AA143=Matrica!$A$15,AB143=Matrica!$E$3),Matrica!$E$15,IF(AND(AA143=Matrica!$A$15,AB143=Matrica!$H$3),Matrica!$H$15,IF(AND(AA143=Matrica!$A$16,AB143=Matrica!$B$3),Matrica!$B$16,IF(AND(AA143=Matrica!$A$16,AB143=Matrica!$E$3),Matrica!$E$16,IF(AND(AA143=Matrica!$A$16,AB143=Matrica!$H$3),Matrica!$H$16,"")))))))))))))))))))))))))))))))))))))))</f>
        <v>2.2400000000000002</v>
      </c>
      <c r="Z143" s="38">
        <f>IF(AND(AA143=Matrica!$A$4,AB143=Matrica!$B$3),Matrica!$D$4,IF(AND(AA143=Matrica!$A$4,AB143=Matrica!$E$3),Matrica!$G$4,IF(AND(AA143=Matrica!$A$4,AB143=Matrica!$H$3),Matrica!$J$4,IF(AND(AA143=Matrica!$A$5,AB143=Matrica!$B$3),Matrica!$D$5,IF(AND(AA143=Matrica!$A$5,AB143=Matrica!$E$3),Matrica!$G$5,IF(AND(AA143=Matrica!$A$5,AB143=Matrica!$H$3),Matrica!$J$5,IF(AND(AA143=Matrica!$A$6,AB143=Matrica!$B$3),Matrica!$D$6,IF(AND(AA143=Matrica!$A$6,AB143=Matrica!$E$3),Matrica!$G$6,IF(AND(AA143=Matrica!$A$6,AB143=Matrica!$H$3),Matrica!$J$6,IF(AND(AA143=Matrica!$A$7,AB143=Matrica!$B$3),Matrica!$D$7,IF(AND(AA143=Matrica!$A$7,AB143=Matrica!$E$3),Matrica!$G$7,IF(AND(AA143=Matrica!$A$7,AB143=Matrica!$H$3),Matrica!$J$7,IF(AND(AA143=Matrica!$A$8,AB143=Matrica!$B$3),Matrica!$D$8,IF(AND(AA143=Matrica!$A$8,AB143=Matrica!$E$3),Matrica!$G$8,IF(AND(AA143=Matrica!$A$8,AB143=Matrica!$H$3),Matrica!$J$8,IF(AND(AA143=Matrica!$A$9,AB143=Matrica!$B$3),Matrica!$D$9,IF(AND(AA143=Matrica!$A$9,AB143=Matrica!$E$3),Matrica!$G$9,IF(AND(AA143=Matrica!$A$9,AB143=Matrica!$H$3),Matrica!$J$9,IF(AND(AA143=Matrica!$A$10,AB143=Matrica!$B$3),Matrica!$D$10,IF(AND(AA143=Matrica!$A$10,AB143=Matrica!$E$3),Matrica!$G$10,IF(AND(AA143=Matrica!$A$10,AB143=Matrica!$H$3),Matrica!$J$10,IF(AND(AA143=Matrica!$A$11,AB143=Matrica!$B$3),Matrica!$D$11,IF(AND(AA143=Matrica!$A$11,AB143=Matrica!$E$3),Matrica!$G$11,IF(AND(AA143=Matrica!$A$11,AB143=Matrica!$H$3),Matrica!$J$11,IF(AND(AA143=Matrica!$A$12,AB143=Matrica!$B$3),Matrica!$D$12,IF(AND(AA143=Matrica!$A$12,AB143=Matrica!$E$3),Matrica!$G$12,IF(AND(AA143=Matrica!$A$12,AB143=Matrica!$H$3),Matrica!$J$12,IF(AND(AA143=Matrica!$A$13,AB143=Matrica!$B$3),Matrica!$D$13,IF(AND(AA143=Matrica!$A$13,AB143=Matrica!$E$3),Matrica!$G$13,IF(AND(AA143=Matrica!$A$13,AB143=Matrica!$H$3),Matrica!$J$13,IF(AND(AA143=Matrica!$A$14,AB143=Matrica!$B$3),Matrica!$D$14,IF(AND(AA143=Matrica!$A$14,AB143=Matrica!$E$3),Matrica!$G$14,IF(AND(AA143=Matrica!$A$14,AB143=Matrica!$H$3),Matrica!$J$14,IF(AND(AA143=Matrica!$A$15,AB143=Matrica!$B$3),Matrica!$D$15,IF(AND(AA143=Matrica!$A$15,AB143=Matrica!$E$3),Matrica!$G$15,IF(AND(AA143=Matrica!$A$15,AB143=Matrica!$H$3),Matrica!$J$15,IF(AND(AA143=Matrica!$A$16,AB143=Matrica!$B$3),Matrica!$D$16,IF(AND(AA143=Matrica!$A$16,AB143=Matrica!$E$3),Matrica!$G$16,IF(AND(AA143=Matrica!$A$16,AB143=Matrica!$H$3),Matrica!$J$16,"")))))))))))))))))))))))))))))))))))))))</f>
        <v>2.36</v>
      </c>
      <c r="AA143" s="45" t="s">
        <v>12</v>
      </c>
      <c r="AB143" s="45">
        <v>2</v>
      </c>
      <c r="AC143" s="50">
        <v>2.2000000000000002</v>
      </c>
      <c r="AD143" s="37" t="str">
        <f t="shared" si="38"/>
        <v>RAST</v>
      </c>
      <c r="AE143" s="37">
        <f t="shared" si="36"/>
        <v>11.111111111111121</v>
      </c>
      <c r="AF143" s="37">
        <f t="shared" si="37"/>
        <v>9.174311926605512E-3</v>
      </c>
      <c r="AG143" s="47">
        <v>11.28</v>
      </c>
    </row>
    <row r="144" spans="3:34" ht="30" customHeight="1" x14ac:dyDescent="0.25">
      <c r="C144" s="52" t="s">
        <v>283</v>
      </c>
      <c r="D144" s="43" t="s">
        <v>127</v>
      </c>
      <c r="E144" s="39" t="s">
        <v>13</v>
      </c>
      <c r="F144" s="43" t="s">
        <v>137</v>
      </c>
      <c r="G144" s="38"/>
      <c r="H144" s="38"/>
      <c r="I144" s="38"/>
      <c r="J144" s="38">
        <v>13.42</v>
      </c>
      <c r="K144" s="38">
        <v>13.42</v>
      </c>
      <c r="L144" s="42">
        <f t="shared" ref="L144:L168" si="43">J144+(G144*J144)+(H144*J144)</f>
        <v>13.42</v>
      </c>
      <c r="M144" s="42">
        <f>K144+(G144*K144)+(H144*K144)</f>
        <v>13.42</v>
      </c>
      <c r="N144" s="41">
        <v>2871.8</v>
      </c>
      <c r="O144" s="41">
        <f t="shared" si="39"/>
        <v>38539.556000000004</v>
      </c>
      <c r="P144" s="41">
        <f t="shared" si="40"/>
        <v>38539.556000000004</v>
      </c>
      <c r="Q144" s="41">
        <f t="shared" si="41"/>
        <v>13.679363941292351</v>
      </c>
      <c r="R144" s="41">
        <f t="shared" si="42"/>
        <v>13.679363941292351</v>
      </c>
      <c r="S144" s="41">
        <v>2.7</v>
      </c>
      <c r="T144" s="38" t="s">
        <v>11</v>
      </c>
      <c r="U144" s="38" t="s">
        <v>291</v>
      </c>
      <c r="V144" s="41">
        <v>2.7</v>
      </c>
      <c r="W144" s="38" t="s">
        <v>11</v>
      </c>
      <c r="X144" s="38" t="s">
        <v>291</v>
      </c>
      <c r="Y144" s="38">
        <f>IF(AND(AA144=Matrica!$A$4,AB144=Matrica!$B$3),Matrica!$B$4,IF(AND(AA144=Matrica!$A$4,AB144=Matrica!$E$3),Matrica!$E$4,IF(AND(AA144=Matrica!$A$4,AB144=Matrica!$H$3),Matrica!$H$4,IF(AND(AA144=Matrica!$A$5,AB144=Matrica!$B$3),Matrica!$B$5,IF(AND(AA144=Matrica!$A$5,AB144=Matrica!$E$3),Matrica!$E$5,IF(AND(AA144=Matrica!$A$5,AB144=Matrica!$H$3),Matrica!$H$5,IF(AND(AA144=Matrica!$A$6,AB144=Matrica!$B$3),Matrica!$B$6,IF(AND(AA144=Matrica!$A$6,AB144=Matrica!$E$3),Matrica!$E$6,IF(AND(AA144=Matrica!$A$6,AB144=Matrica!$H$3),Matrica!$H$6,IF(AND(AA144=Matrica!$A$7,AB144=Matrica!$B$3),Matrica!$B$7,IF(AND(AA144=Matrica!$A$7,AB144=Matrica!$E$3),Matrica!$E$7,IF(AND(AA144=Matrica!$A$7,AB144=Matrica!$H$3),Matrica!$H$7,IF(AND(AA144=Matrica!$A$8,AB144=Matrica!$B$3),Matrica!$B$8,IF(AND(AA144=Matrica!$A$8,AB144=Matrica!$E$3),Matrica!$E$8,IF(AND(AA144=Matrica!$A$8,AB144=Matrica!$H$3),Matrica!$H$8,IF(AND(AA144=Matrica!$A$9,AB144=Matrica!$B$3),Matrica!$B$9,IF(AND(AA144=Matrica!$A$9,AB144=Matrica!$E$3),Matrica!$E$9,IF(AND(AA144=Matrica!$A$9,AB144=Matrica!$H$3),Matrica!$H$9,IF(AND(AA144=Matrica!$A$10,AB144=Matrica!$B$3),Matrica!$B$10,IF(AND(AA144=Matrica!$A$10,AB144=Matrica!$E$3),Matrica!$E$10,IF(AND(AA144=Matrica!$A$10,AB144=Matrica!$H$3),Matrica!$H$10,IF(AND(AA144=Matrica!$A$11,AB144=Matrica!$B$3),Matrica!$B$11,IF(AND(AA144=Matrica!$A$11,AB144=Matrica!$E$3),Matrica!$E$11,IF(AND(AA144=Matrica!$A$11,AB144=Matrica!$H$3),Matrica!$H$11,IF(AND(AA144=Matrica!$A$12,AB144=Matrica!$B$3),Matrica!$B$12,IF(AND(AA144=Matrica!$A$12,AB144=Matrica!$E$3),Matrica!$E$12,IF(AND(AA144=Matrica!$A$12,AB144=Matrica!$H$3),Matrica!$H$12,IF(AND(AA144=Matrica!$A$13,AB144=Matrica!$B$3),Matrica!$B$13,IF(AND(AA144=Matrica!$A$13,AB144=Matrica!$E$3),Matrica!$E$13,IF(AND(AA144=Matrica!$A$13,AB144=Matrica!$H$3),Matrica!$H$13,IF(AND(AA144=Matrica!$A$14,AB144=Matrica!$B$3),Matrica!$B$14,IF(AND(AA144=Matrica!$A$14,AB144=Matrica!$E$3),Matrica!$E$14,IF(AND(AA144=Matrica!$A$14,AB144=Matrica!$H$3),Matrica!$H$14,IF(AND(AA144=Matrica!$A$15,AB144=Matrica!$B$3),Matrica!$B$15,IF(AND(AA144=Matrica!$A$15,AB144=Matrica!$E$3),Matrica!$E$15,IF(AND(AA144=Matrica!$A$15,AB144=Matrica!$H$3),Matrica!$H$15,IF(AND(AA144=Matrica!$A$16,AB144=Matrica!$B$3),Matrica!$B$16,IF(AND(AA144=Matrica!$A$16,AB144=Matrica!$E$3),Matrica!$E$16,IF(AND(AA144=Matrica!$A$16,AB144=Matrica!$H$3),Matrica!$H$16,"")))))))))))))))))))))))))))))))))))))))</f>
        <v>2.4300000000000002</v>
      </c>
      <c r="Z144" s="38">
        <f>IF(AND(AA144=Matrica!$A$4,AB144=Matrica!$B$3),Matrica!$D$4,IF(AND(AA144=Matrica!$A$4,AB144=Matrica!$E$3),Matrica!$G$4,IF(AND(AA144=Matrica!$A$4,AB144=Matrica!$H$3),Matrica!$J$4,IF(AND(AA144=Matrica!$A$5,AB144=Matrica!$B$3),Matrica!$D$5,IF(AND(AA144=Matrica!$A$5,AB144=Matrica!$E$3),Matrica!$G$5,IF(AND(AA144=Matrica!$A$5,AB144=Matrica!$H$3),Matrica!$J$5,IF(AND(AA144=Matrica!$A$6,AB144=Matrica!$B$3),Matrica!$D$6,IF(AND(AA144=Matrica!$A$6,AB144=Matrica!$E$3),Matrica!$G$6,IF(AND(AA144=Matrica!$A$6,AB144=Matrica!$H$3),Matrica!$J$6,IF(AND(AA144=Matrica!$A$7,AB144=Matrica!$B$3),Matrica!$D$7,IF(AND(AA144=Matrica!$A$7,AB144=Matrica!$E$3),Matrica!$G$7,IF(AND(AA144=Matrica!$A$7,AB144=Matrica!$H$3),Matrica!$J$7,IF(AND(AA144=Matrica!$A$8,AB144=Matrica!$B$3),Matrica!$D$8,IF(AND(AA144=Matrica!$A$8,AB144=Matrica!$E$3),Matrica!$G$8,IF(AND(AA144=Matrica!$A$8,AB144=Matrica!$H$3),Matrica!$J$8,IF(AND(AA144=Matrica!$A$9,AB144=Matrica!$B$3),Matrica!$D$9,IF(AND(AA144=Matrica!$A$9,AB144=Matrica!$E$3),Matrica!$G$9,IF(AND(AA144=Matrica!$A$9,AB144=Matrica!$H$3),Matrica!$J$9,IF(AND(AA144=Matrica!$A$10,AB144=Matrica!$B$3),Matrica!$D$10,IF(AND(AA144=Matrica!$A$10,AB144=Matrica!$E$3),Matrica!$G$10,IF(AND(AA144=Matrica!$A$10,AB144=Matrica!$H$3),Matrica!$J$10,IF(AND(AA144=Matrica!$A$11,AB144=Matrica!$B$3),Matrica!$D$11,IF(AND(AA144=Matrica!$A$11,AB144=Matrica!$E$3),Matrica!$G$11,IF(AND(AA144=Matrica!$A$11,AB144=Matrica!$H$3),Matrica!$J$11,IF(AND(AA144=Matrica!$A$12,AB144=Matrica!$B$3),Matrica!$D$12,IF(AND(AA144=Matrica!$A$12,AB144=Matrica!$E$3),Matrica!$G$12,IF(AND(AA144=Matrica!$A$12,AB144=Matrica!$H$3),Matrica!$J$12,IF(AND(AA144=Matrica!$A$13,AB144=Matrica!$B$3),Matrica!$D$13,IF(AND(AA144=Matrica!$A$13,AB144=Matrica!$E$3),Matrica!$G$13,IF(AND(AA144=Matrica!$A$13,AB144=Matrica!$H$3),Matrica!$J$13,IF(AND(AA144=Matrica!$A$14,AB144=Matrica!$B$3),Matrica!$D$14,IF(AND(AA144=Matrica!$A$14,AB144=Matrica!$E$3),Matrica!$G$14,IF(AND(AA144=Matrica!$A$14,AB144=Matrica!$H$3),Matrica!$J$14,IF(AND(AA144=Matrica!$A$15,AB144=Matrica!$B$3),Matrica!$D$15,IF(AND(AA144=Matrica!$A$15,AB144=Matrica!$E$3),Matrica!$G$15,IF(AND(AA144=Matrica!$A$15,AB144=Matrica!$H$3),Matrica!$J$15,IF(AND(AA144=Matrica!$A$16,AB144=Matrica!$B$3),Matrica!$D$16,IF(AND(AA144=Matrica!$A$16,AB144=Matrica!$E$3),Matrica!$G$16,IF(AND(AA144=Matrica!$A$16,AB144=Matrica!$H$3),Matrica!$J$16,"")))))))))))))))))))))))))))))))))))))))</f>
        <v>2.58</v>
      </c>
      <c r="AA144" s="45" t="s">
        <v>11</v>
      </c>
      <c r="AB144" s="45">
        <v>1</v>
      </c>
      <c r="AC144" s="50">
        <v>2.58</v>
      </c>
      <c r="AD144" s="37" t="str">
        <f t="shared" si="38"/>
        <v>PAD</v>
      </c>
      <c r="AE144" s="37">
        <f t="shared" si="36"/>
        <v>-4.4444444444444482</v>
      </c>
      <c r="AF144" s="37">
        <f t="shared" si="37"/>
        <v>-4.4444444444444481E-2</v>
      </c>
      <c r="AG144" s="46"/>
    </row>
    <row r="145" spans="3:34" ht="45" x14ac:dyDescent="0.25">
      <c r="C145" s="52" t="s">
        <v>121</v>
      </c>
      <c r="D145" s="43" t="s">
        <v>122</v>
      </c>
      <c r="E145" s="39" t="s">
        <v>10</v>
      </c>
      <c r="F145" s="43" t="s">
        <v>137</v>
      </c>
      <c r="G145" s="38"/>
      <c r="H145" s="38"/>
      <c r="I145" s="38">
        <v>0.1</v>
      </c>
      <c r="J145" s="38">
        <v>17.32</v>
      </c>
      <c r="K145" s="38">
        <v>17.32</v>
      </c>
      <c r="L145" s="42">
        <f t="shared" si="43"/>
        <v>17.32</v>
      </c>
      <c r="M145" s="42">
        <f>K145+(G145*K145)+(H145*K145)+(I145*K145)</f>
        <v>19.052</v>
      </c>
      <c r="N145" s="41">
        <v>2871.8</v>
      </c>
      <c r="O145" s="41">
        <f t="shared" si="39"/>
        <v>49739.576000000001</v>
      </c>
      <c r="P145" s="41">
        <f t="shared" si="40"/>
        <v>54713.533600000002</v>
      </c>
      <c r="Q145" s="41">
        <f t="shared" si="41"/>
        <v>17.654737962979397</v>
      </c>
      <c r="R145" s="41">
        <f t="shared" si="42"/>
        <v>19.420211759277336</v>
      </c>
      <c r="S145" s="41">
        <v>3.48</v>
      </c>
      <c r="T145" s="38" t="s">
        <v>9</v>
      </c>
      <c r="U145" s="38" t="s">
        <v>292</v>
      </c>
      <c r="V145" s="41">
        <v>3.83</v>
      </c>
      <c r="W145" s="38" t="s">
        <v>9</v>
      </c>
      <c r="X145" s="38" t="s">
        <v>291</v>
      </c>
      <c r="Y145" s="38">
        <f>IF(AND(AA145=Matrica!$A$4,AB145=Matrica!$B$3),Matrica!$B$4,IF(AND(AA145=Matrica!$A$4,AB145=Matrica!$E$3),Matrica!$E$4,IF(AND(AA145=Matrica!$A$4,AB145=Matrica!$H$3),Matrica!$H$4,IF(AND(AA145=Matrica!$A$5,AB145=Matrica!$B$3),Matrica!$B$5,IF(AND(AA145=Matrica!$A$5,AB145=Matrica!$E$3),Matrica!$E$5,IF(AND(AA145=Matrica!$A$5,AB145=Matrica!$H$3),Matrica!$H$5,IF(AND(AA145=Matrica!$A$6,AB145=Matrica!$B$3),Matrica!$B$6,IF(AND(AA145=Matrica!$A$6,AB145=Matrica!$E$3),Matrica!$E$6,IF(AND(AA145=Matrica!$A$6,AB145=Matrica!$H$3),Matrica!$H$6,IF(AND(AA145=Matrica!$A$7,AB145=Matrica!$B$3),Matrica!$B$7,IF(AND(AA145=Matrica!$A$7,AB145=Matrica!$E$3),Matrica!$E$7,IF(AND(AA145=Matrica!$A$7,AB145=Matrica!$H$3),Matrica!$H$7,IF(AND(AA145=Matrica!$A$8,AB145=Matrica!$B$3),Matrica!$B$8,IF(AND(AA145=Matrica!$A$8,AB145=Matrica!$E$3),Matrica!$E$8,IF(AND(AA145=Matrica!$A$8,AB145=Matrica!$H$3),Matrica!$H$8,IF(AND(AA145=Matrica!$A$9,AB145=Matrica!$B$3),Matrica!$B$9,IF(AND(AA145=Matrica!$A$9,AB145=Matrica!$E$3),Matrica!$E$9,IF(AND(AA145=Matrica!$A$9,AB145=Matrica!$H$3),Matrica!$H$9,IF(AND(AA145=Matrica!$A$10,AB145=Matrica!$B$3),Matrica!$B$10,IF(AND(AA145=Matrica!$A$10,AB145=Matrica!$E$3),Matrica!$E$10,IF(AND(AA145=Matrica!$A$10,AB145=Matrica!$H$3),Matrica!$H$10,IF(AND(AA145=Matrica!$A$11,AB145=Matrica!$B$3),Matrica!$B$11,IF(AND(AA145=Matrica!$A$11,AB145=Matrica!$E$3),Matrica!$E$11,IF(AND(AA145=Matrica!$A$11,AB145=Matrica!$H$3),Matrica!$H$11,IF(AND(AA145=Matrica!$A$12,AB145=Matrica!$B$3),Matrica!$B$12,IF(AND(AA145=Matrica!$A$12,AB145=Matrica!$E$3),Matrica!$E$12,IF(AND(AA145=Matrica!$A$12,AB145=Matrica!$H$3),Matrica!$H$12,IF(AND(AA145=Matrica!$A$13,AB145=Matrica!$B$3),Matrica!$B$13,IF(AND(AA145=Matrica!$A$13,AB145=Matrica!$E$3),Matrica!$E$13,IF(AND(AA145=Matrica!$A$13,AB145=Matrica!$H$3),Matrica!$H$13,IF(AND(AA145=Matrica!$A$14,AB145=Matrica!$B$3),Matrica!$B$14,IF(AND(AA145=Matrica!$A$14,AB145=Matrica!$E$3),Matrica!$E$14,IF(AND(AA145=Matrica!$A$14,AB145=Matrica!$H$3),Matrica!$H$14,IF(AND(AA145=Matrica!$A$15,AB145=Matrica!$B$3),Matrica!$B$15,IF(AND(AA145=Matrica!$A$15,AB145=Matrica!$E$3),Matrica!$E$15,IF(AND(AA145=Matrica!$A$15,AB145=Matrica!$H$3),Matrica!$H$15,IF(AND(AA145=Matrica!$A$16,AB145=Matrica!$B$3),Matrica!$B$16,IF(AND(AA145=Matrica!$A$16,AB145=Matrica!$E$3),Matrica!$E$16,IF(AND(AA145=Matrica!$A$16,AB145=Matrica!$H$3),Matrica!$H$16,"")))))))))))))))))))))))))))))))))))))))</f>
        <v>3.35</v>
      </c>
      <c r="Z145" s="38">
        <f>IF(AND(AA145=Matrica!$A$4,AB145=Matrica!$B$3),Matrica!$D$4,IF(AND(AA145=Matrica!$A$4,AB145=Matrica!$E$3),Matrica!$G$4,IF(AND(AA145=Matrica!$A$4,AB145=Matrica!$H$3),Matrica!$J$4,IF(AND(AA145=Matrica!$A$5,AB145=Matrica!$B$3),Matrica!$D$5,IF(AND(AA145=Matrica!$A$5,AB145=Matrica!$E$3),Matrica!$G$5,IF(AND(AA145=Matrica!$A$5,AB145=Matrica!$H$3),Matrica!$J$5,IF(AND(AA145=Matrica!$A$6,AB145=Matrica!$B$3),Matrica!$D$6,IF(AND(AA145=Matrica!$A$6,AB145=Matrica!$E$3),Matrica!$G$6,IF(AND(AA145=Matrica!$A$6,AB145=Matrica!$H$3),Matrica!$J$6,IF(AND(AA145=Matrica!$A$7,AB145=Matrica!$B$3),Matrica!$D$7,IF(AND(AA145=Matrica!$A$7,AB145=Matrica!$E$3),Matrica!$G$7,IF(AND(AA145=Matrica!$A$7,AB145=Matrica!$H$3),Matrica!$J$7,IF(AND(AA145=Matrica!$A$8,AB145=Matrica!$B$3),Matrica!$D$8,IF(AND(AA145=Matrica!$A$8,AB145=Matrica!$E$3),Matrica!$G$8,IF(AND(AA145=Matrica!$A$8,AB145=Matrica!$H$3),Matrica!$J$8,IF(AND(AA145=Matrica!$A$9,AB145=Matrica!$B$3),Matrica!$D$9,IF(AND(AA145=Matrica!$A$9,AB145=Matrica!$E$3),Matrica!$G$9,IF(AND(AA145=Matrica!$A$9,AB145=Matrica!$H$3),Matrica!$J$9,IF(AND(AA145=Matrica!$A$10,AB145=Matrica!$B$3),Matrica!$D$10,IF(AND(AA145=Matrica!$A$10,AB145=Matrica!$E$3),Matrica!$G$10,IF(AND(AA145=Matrica!$A$10,AB145=Matrica!$H$3),Matrica!$J$10,IF(AND(AA145=Matrica!$A$11,AB145=Matrica!$B$3),Matrica!$D$11,IF(AND(AA145=Matrica!$A$11,AB145=Matrica!$E$3),Matrica!$G$11,IF(AND(AA145=Matrica!$A$11,AB145=Matrica!$H$3),Matrica!$J$11,IF(AND(AA145=Matrica!$A$12,AB145=Matrica!$B$3),Matrica!$D$12,IF(AND(AA145=Matrica!$A$12,AB145=Matrica!$E$3),Matrica!$G$12,IF(AND(AA145=Matrica!$A$12,AB145=Matrica!$H$3),Matrica!$J$12,IF(AND(AA145=Matrica!$A$13,AB145=Matrica!$B$3),Matrica!$D$13,IF(AND(AA145=Matrica!$A$13,AB145=Matrica!$E$3),Matrica!$G$13,IF(AND(AA145=Matrica!$A$13,AB145=Matrica!$H$3),Matrica!$J$13,IF(AND(AA145=Matrica!$A$14,AB145=Matrica!$B$3),Matrica!$D$14,IF(AND(AA145=Matrica!$A$14,AB145=Matrica!$E$3),Matrica!$G$14,IF(AND(AA145=Matrica!$A$14,AB145=Matrica!$H$3),Matrica!$J$14,IF(AND(AA145=Matrica!$A$15,AB145=Matrica!$B$3),Matrica!$D$15,IF(AND(AA145=Matrica!$A$15,AB145=Matrica!$E$3),Matrica!$G$15,IF(AND(AA145=Matrica!$A$15,AB145=Matrica!$H$3),Matrica!$J$15,IF(AND(AA145=Matrica!$A$16,AB145=Matrica!$B$3),Matrica!$D$16,IF(AND(AA145=Matrica!$A$16,AB145=Matrica!$E$3),Matrica!$G$16,IF(AND(AA145=Matrica!$A$16,AB145=Matrica!$H$3),Matrica!$J$16,"")))))))))))))))))))))))))))))))))))))))</f>
        <v>3.57</v>
      </c>
      <c r="AA145" s="45" t="s">
        <v>9</v>
      </c>
      <c r="AB145" s="45">
        <v>1</v>
      </c>
      <c r="AC145" s="50">
        <v>3.57</v>
      </c>
      <c r="AD145" s="37" t="str">
        <f t="shared" si="38"/>
        <v>ISTI</v>
      </c>
      <c r="AE145" s="37">
        <f t="shared" si="36"/>
        <v>2.5862068965517198</v>
      </c>
      <c r="AF145" s="37">
        <f t="shared" si="37"/>
        <v>-6.7885117493472646E-2</v>
      </c>
      <c r="AG145" s="46">
        <v>11</v>
      </c>
    </row>
    <row r="146" spans="3:34" ht="30" customHeight="1" x14ac:dyDescent="0.25">
      <c r="C146" s="52" t="s">
        <v>123</v>
      </c>
      <c r="D146" s="43" t="s">
        <v>124</v>
      </c>
      <c r="E146" s="39" t="s">
        <v>11</v>
      </c>
      <c r="F146" s="43" t="s">
        <v>137</v>
      </c>
      <c r="G146" s="38"/>
      <c r="H146" s="38"/>
      <c r="I146" s="38"/>
      <c r="J146" s="38">
        <v>13.73</v>
      </c>
      <c r="K146" s="38">
        <v>17.32</v>
      </c>
      <c r="L146" s="42">
        <f t="shared" si="43"/>
        <v>13.73</v>
      </c>
      <c r="M146" s="42">
        <f>K146+(G146*K146)+(H146*K146)+(I146*K146)</f>
        <v>17.32</v>
      </c>
      <c r="N146" s="41">
        <v>2871.8</v>
      </c>
      <c r="O146" s="41">
        <f t="shared" si="39"/>
        <v>39429.814000000006</v>
      </c>
      <c r="P146" s="41">
        <f t="shared" si="40"/>
        <v>49739.576000000001</v>
      </c>
      <c r="Q146" s="41">
        <f t="shared" si="41"/>
        <v>13.995355209682861</v>
      </c>
      <c r="R146" s="41">
        <f t="shared" si="42"/>
        <v>17.654737962979397</v>
      </c>
      <c r="S146" s="41">
        <v>2.76</v>
      </c>
      <c r="T146" s="38" t="s">
        <v>11</v>
      </c>
      <c r="U146" s="38" t="s">
        <v>293</v>
      </c>
      <c r="V146" s="41">
        <v>3.48</v>
      </c>
      <c r="W146" s="38" t="s">
        <v>9</v>
      </c>
      <c r="X146" s="38" t="s">
        <v>292</v>
      </c>
      <c r="Y146" s="38">
        <f>IF(AND(AA146=Matrica!$A$4,AB146=Matrica!$B$3),Matrica!$B$4,IF(AND(AA146=Matrica!$A$4,AB146=Matrica!$E$3),Matrica!$E$4,IF(AND(AA146=Matrica!$A$4,AB146=Matrica!$H$3),Matrica!$H$4,IF(AND(AA146=Matrica!$A$5,AB146=Matrica!$B$3),Matrica!$B$5,IF(AND(AA146=Matrica!$A$5,AB146=Matrica!$E$3),Matrica!$E$5,IF(AND(AA146=Matrica!$A$5,AB146=Matrica!$H$3),Matrica!$H$5,IF(AND(AA146=Matrica!$A$6,AB146=Matrica!$B$3),Matrica!$B$6,IF(AND(AA146=Matrica!$A$6,AB146=Matrica!$E$3),Matrica!$E$6,IF(AND(AA146=Matrica!$A$6,AB146=Matrica!$H$3),Matrica!$H$6,IF(AND(AA146=Matrica!$A$7,AB146=Matrica!$B$3),Matrica!$B$7,IF(AND(AA146=Matrica!$A$7,AB146=Matrica!$E$3),Matrica!$E$7,IF(AND(AA146=Matrica!$A$7,AB146=Matrica!$H$3),Matrica!$H$7,IF(AND(AA146=Matrica!$A$8,AB146=Matrica!$B$3),Matrica!$B$8,IF(AND(AA146=Matrica!$A$8,AB146=Matrica!$E$3),Matrica!$E$8,IF(AND(AA146=Matrica!$A$8,AB146=Matrica!$H$3),Matrica!$H$8,IF(AND(AA146=Matrica!$A$9,AB146=Matrica!$B$3),Matrica!$B$9,IF(AND(AA146=Matrica!$A$9,AB146=Matrica!$E$3),Matrica!$E$9,IF(AND(AA146=Matrica!$A$9,AB146=Matrica!$H$3),Matrica!$H$9,IF(AND(AA146=Matrica!$A$10,AB146=Matrica!$B$3),Matrica!$B$10,IF(AND(AA146=Matrica!$A$10,AB146=Matrica!$E$3),Matrica!$E$10,IF(AND(AA146=Matrica!$A$10,AB146=Matrica!$H$3),Matrica!$H$10,IF(AND(AA146=Matrica!$A$11,AB146=Matrica!$B$3),Matrica!$B$11,IF(AND(AA146=Matrica!$A$11,AB146=Matrica!$E$3),Matrica!$E$11,IF(AND(AA146=Matrica!$A$11,AB146=Matrica!$H$3),Matrica!$H$11,IF(AND(AA146=Matrica!$A$12,AB146=Matrica!$B$3),Matrica!$B$12,IF(AND(AA146=Matrica!$A$12,AB146=Matrica!$E$3),Matrica!$E$12,IF(AND(AA146=Matrica!$A$12,AB146=Matrica!$H$3),Matrica!$H$12,IF(AND(AA146=Matrica!$A$13,AB146=Matrica!$B$3),Matrica!$B$13,IF(AND(AA146=Matrica!$A$13,AB146=Matrica!$E$3),Matrica!$E$13,IF(AND(AA146=Matrica!$A$13,AB146=Matrica!$H$3),Matrica!$H$13,IF(AND(AA146=Matrica!$A$14,AB146=Matrica!$B$3),Matrica!$B$14,IF(AND(AA146=Matrica!$A$14,AB146=Matrica!$E$3),Matrica!$E$14,IF(AND(AA146=Matrica!$A$14,AB146=Matrica!$H$3),Matrica!$H$14,IF(AND(AA146=Matrica!$A$15,AB146=Matrica!$B$3),Matrica!$B$15,IF(AND(AA146=Matrica!$A$15,AB146=Matrica!$E$3),Matrica!$E$15,IF(AND(AA146=Matrica!$A$15,AB146=Matrica!$H$3),Matrica!$H$15,IF(AND(AA146=Matrica!$A$16,AB146=Matrica!$B$3),Matrica!$B$16,IF(AND(AA146=Matrica!$A$16,AB146=Matrica!$E$3),Matrica!$E$16,IF(AND(AA146=Matrica!$A$16,AB146=Matrica!$H$3),Matrica!$H$16,"")))))))))))))))))))))))))))))))))))))))</f>
        <v>2.92</v>
      </c>
      <c r="Z146" s="38">
        <f>IF(AND(AA146=Matrica!$A$4,AB146=Matrica!$B$3),Matrica!$D$4,IF(AND(AA146=Matrica!$A$4,AB146=Matrica!$E$3),Matrica!$G$4,IF(AND(AA146=Matrica!$A$4,AB146=Matrica!$H$3),Matrica!$J$4,IF(AND(AA146=Matrica!$A$5,AB146=Matrica!$B$3),Matrica!$D$5,IF(AND(AA146=Matrica!$A$5,AB146=Matrica!$E$3),Matrica!$G$5,IF(AND(AA146=Matrica!$A$5,AB146=Matrica!$H$3),Matrica!$J$5,IF(AND(AA146=Matrica!$A$6,AB146=Matrica!$B$3),Matrica!$D$6,IF(AND(AA146=Matrica!$A$6,AB146=Matrica!$E$3),Matrica!$G$6,IF(AND(AA146=Matrica!$A$6,AB146=Matrica!$H$3),Matrica!$J$6,IF(AND(AA146=Matrica!$A$7,AB146=Matrica!$B$3),Matrica!$D$7,IF(AND(AA146=Matrica!$A$7,AB146=Matrica!$E$3),Matrica!$G$7,IF(AND(AA146=Matrica!$A$7,AB146=Matrica!$H$3),Matrica!$J$7,IF(AND(AA146=Matrica!$A$8,AB146=Matrica!$B$3),Matrica!$D$8,IF(AND(AA146=Matrica!$A$8,AB146=Matrica!$E$3),Matrica!$G$8,IF(AND(AA146=Matrica!$A$8,AB146=Matrica!$H$3),Matrica!$J$8,IF(AND(AA146=Matrica!$A$9,AB146=Matrica!$B$3),Matrica!$D$9,IF(AND(AA146=Matrica!$A$9,AB146=Matrica!$E$3),Matrica!$G$9,IF(AND(AA146=Matrica!$A$9,AB146=Matrica!$H$3),Matrica!$J$9,IF(AND(AA146=Matrica!$A$10,AB146=Matrica!$B$3),Matrica!$D$10,IF(AND(AA146=Matrica!$A$10,AB146=Matrica!$E$3),Matrica!$G$10,IF(AND(AA146=Matrica!$A$10,AB146=Matrica!$H$3),Matrica!$J$10,IF(AND(AA146=Matrica!$A$11,AB146=Matrica!$B$3),Matrica!$D$11,IF(AND(AA146=Matrica!$A$11,AB146=Matrica!$E$3),Matrica!$G$11,IF(AND(AA146=Matrica!$A$11,AB146=Matrica!$H$3),Matrica!$J$11,IF(AND(AA146=Matrica!$A$12,AB146=Matrica!$B$3),Matrica!$D$12,IF(AND(AA146=Matrica!$A$12,AB146=Matrica!$E$3),Matrica!$G$12,IF(AND(AA146=Matrica!$A$12,AB146=Matrica!$H$3),Matrica!$J$12,IF(AND(AA146=Matrica!$A$13,AB146=Matrica!$B$3),Matrica!$D$13,IF(AND(AA146=Matrica!$A$13,AB146=Matrica!$E$3),Matrica!$G$13,IF(AND(AA146=Matrica!$A$13,AB146=Matrica!$H$3),Matrica!$J$13,IF(AND(AA146=Matrica!$A$14,AB146=Matrica!$B$3),Matrica!$D$14,IF(AND(AA146=Matrica!$A$14,AB146=Matrica!$E$3),Matrica!$G$14,IF(AND(AA146=Matrica!$A$14,AB146=Matrica!$H$3),Matrica!$J$14,IF(AND(AA146=Matrica!$A$15,AB146=Matrica!$B$3),Matrica!$D$15,IF(AND(AA146=Matrica!$A$15,AB146=Matrica!$E$3),Matrica!$G$15,IF(AND(AA146=Matrica!$A$15,AB146=Matrica!$H$3),Matrica!$J$15,IF(AND(AA146=Matrica!$A$16,AB146=Matrica!$B$3),Matrica!$D$16,IF(AND(AA146=Matrica!$A$16,AB146=Matrica!$E$3),Matrica!$G$16,IF(AND(AA146=Matrica!$A$16,AB146=Matrica!$H$3),Matrica!$J$16,"")))))))))))))))))))))))))))))))))))))))</f>
        <v>3.11</v>
      </c>
      <c r="AA146" s="45" t="s">
        <v>10</v>
      </c>
      <c r="AB146" s="45">
        <v>1</v>
      </c>
      <c r="AC146" s="50">
        <v>3.11</v>
      </c>
      <c r="AD146" s="37" t="str">
        <f t="shared" si="38"/>
        <v>ISTI</v>
      </c>
      <c r="AE146" s="37">
        <f t="shared" si="36"/>
        <v>12.681159420289859</v>
      </c>
      <c r="AF146" s="37">
        <f t="shared" si="37"/>
        <v>-0.10632183908045981</v>
      </c>
      <c r="AG146" s="46">
        <v>2</v>
      </c>
      <c r="AH146" s="53"/>
    </row>
    <row r="147" spans="3:34" ht="30" customHeight="1" x14ac:dyDescent="0.25">
      <c r="C147" s="52" t="s">
        <v>125</v>
      </c>
      <c r="D147" s="43" t="s">
        <v>126</v>
      </c>
      <c r="E147" s="39" t="s">
        <v>11</v>
      </c>
      <c r="F147" s="43" t="s">
        <v>137</v>
      </c>
      <c r="G147" s="38">
        <v>0.1</v>
      </c>
      <c r="H147" s="38"/>
      <c r="I147" s="38"/>
      <c r="J147" s="38">
        <v>13.73</v>
      </c>
      <c r="K147" s="38">
        <v>17.32</v>
      </c>
      <c r="L147" s="42">
        <f t="shared" si="43"/>
        <v>15.103000000000002</v>
      </c>
      <c r="M147" s="42">
        <f>K147+(G147*K147)+(H147*K147)+(I147*K147)</f>
        <v>19.052</v>
      </c>
      <c r="N147" s="41">
        <v>2871.8</v>
      </c>
      <c r="O147" s="41">
        <f t="shared" si="39"/>
        <v>43372.79540000001</v>
      </c>
      <c r="P147" s="41">
        <f t="shared" si="40"/>
        <v>54713.533600000002</v>
      </c>
      <c r="Q147" s="41">
        <f t="shared" si="41"/>
        <v>15.394890730651149</v>
      </c>
      <c r="R147" s="41">
        <f t="shared" si="42"/>
        <v>19.420211759277336</v>
      </c>
      <c r="S147" s="41">
        <v>3.04</v>
      </c>
      <c r="T147" s="38" t="s">
        <v>10</v>
      </c>
      <c r="U147" s="38" t="s">
        <v>292</v>
      </c>
      <c r="V147" s="41">
        <v>3.83</v>
      </c>
      <c r="W147" s="38" t="s">
        <v>9</v>
      </c>
      <c r="X147" s="38" t="s">
        <v>291</v>
      </c>
      <c r="Y147" s="38">
        <f>IF(AND(AA147=Matrica!$A$4,AB147=Matrica!$B$3),Matrica!$B$4,IF(AND(AA147=Matrica!$A$4,AB147=Matrica!$E$3),Matrica!$E$4,IF(AND(AA147=Matrica!$A$4,AB147=Matrica!$H$3),Matrica!$H$4,IF(AND(AA147=Matrica!$A$5,AB147=Matrica!$B$3),Matrica!$B$5,IF(AND(AA147=Matrica!$A$5,AB147=Matrica!$E$3),Matrica!$E$5,IF(AND(AA147=Matrica!$A$5,AB147=Matrica!$H$3),Matrica!$H$5,IF(AND(AA147=Matrica!$A$6,AB147=Matrica!$B$3),Matrica!$B$6,IF(AND(AA147=Matrica!$A$6,AB147=Matrica!$E$3),Matrica!$E$6,IF(AND(AA147=Matrica!$A$6,AB147=Matrica!$H$3),Matrica!$H$6,IF(AND(AA147=Matrica!$A$7,AB147=Matrica!$B$3),Matrica!$B$7,IF(AND(AA147=Matrica!$A$7,AB147=Matrica!$E$3),Matrica!$E$7,IF(AND(AA147=Matrica!$A$7,AB147=Matrica!$H$3),Matrica!$H$7,IF(AND(AA147=Matrica!$A$8,AB147=Matrica!$B$3),Matrica!$B$8,IF(AND(AA147=Matrica!$A$8,AB147=Matrica!$E$3),Matrica!$E$8,IF(AND(AA147=Matrica!$A$8,AB147=Matrica!$H$3),Matrica!$H$8,IF(AND(AA147=Matrica!$A$9,AB147=Matrica!$B$3),Matrica!$B$9,IF(AND(AA147=Matrica!$A$9,AB147=Matrica!$E$3),Matrica!$E$9,IF(AND(AA147=Matrica!$A$9,AB147=Matrica!$H$3),Matrica!$H$9,IF(AND(AA147=Matrica!$A$10,AB147=Matrica!$B$3),Matrica!$B$10,IF(AND(AA147=Matrica!$A$10,AB147=Matrica!$E$3),Matrica!$E$10,IF(AND(AA147=Matrica!$A$10,AB147=Matrica!$H$3),Matrica!$H$10,IF(AND(AA147=Matrica!$A$11,AB147=Matrica!$B$3),Matrica!$B$11,IF(AND(AA147=Matrica!$A$11,AB147=Matrica!$E$3),Matrica!$E$11,IF(AND(AA147=Matrica!$A$11,AB147=Matrica!$H$3),Matrica!$H$11,IF(AND(AA147=Matrica!$A$12,AB147=Matrica!$B$3),Matrica!$B$12,IF(AND(AA147=Matrica!$A$12,AB147=Matrica!$E$3),Matrica!$E$12,IF(AND(AA147=Matrica!$A$12,AB147=Matrica!$H$3),Matrica!$H$12,IF(AND(AA147=Matrica!$A$13,AB147=Matrica!$B$3),Matrica!$B$13,IF(AND(AA147=Matrica!$A$13,AB147=Matrica!$E$3),Matrica!$E$13,IF(AND(AA147=Matrica!$A$13,AB147=Matrica!$H$3),Matrica!$H$13,IF(AND(AA147=Matrica!$A$14,AB147=Matrica!$B$3),Matrica!$B$14,IF(AND(AA147=Matrica!$A$14,AB147=Matrica!$E$3),Matrica!$E$14,IF(AND(AA147=Matrica!$A$14,AB147=Matrica!$H$3),Matrica!$H$14,IF(AND(AA147=Matrica!$A$15,AB147=Matrica!$B$3),Matrica!$B$15,IF(AND(AA147=Matrica!$A$15,AB147=Matrica!$E$3),Matrica!$E$15,IF(AND(AA147=Matrica!$A$15,AB147=Matrica!$H$3),Matrica!$H$15,IF(AND(AA147=Matrica!$A$16,AB147=Matrica!$B$3),Matrica!$B$16,IF(AND(AA147=Matrica!$A$16,AB147=Matrica!$E$3),Matrica!$E$16,IF(AND(AA147=Matrica!$A$16,AB147=Matrica!$H$3),Matrica!$H$16,"")))))))))))))))))))))))))))))))))))))))</f>
        <v>3.12</v>
      </c>
      <c r="Z147" s="38">
        <f>IF(AND(AA147=Matrica!$A$4,AB147=Matrica!$B$3),Matrica!$D$4,IF(AND(AA147=Matrica!$A$4,AB147=Matrica!$E$3),Matrica!$G$4,IF(AND(AA147=Matrica!$A$4,AB147=Matrica!$H$3),Matrica!$J$4,IF(AND(AA147=Matrica!$A$5,AB147=Matrica!$B$3),Matrica!$D$5,IF(AND(AA147=Matrica!$A$5,AB147=Matrica!$E$3),Matrica!$G$5,IF(AND(AA147=Matrica!$A$5,AB147=Matrica!$H$3),Matrica!$J$5,IF(AND(AA147=Matrica!$A$6,AB147=Matrica!$B$3),Matrica!$D$6,IF(AND(AA147=Matrica!$A$6,AB147=Matrica!$E$3),Matrica!$G$6,IF(AND(AA147=Matrica!$A$6,AB147=Matrica!$H$3),Matrica!$J$6,IF(AND(AA147=Matrica!$A$7,AB147=Matrica!$B$3),Matrica!$D$7,IF(AND(AA147=Matrica!$A$7,AB147=Matrica!$E$3),Matrica!$G$7,IF(AND(AA147=Matrica!$A$7,AB147=Matrica!$H$3),Matrica!$J$7,IF(AND(AA147=Matrica!$A$8,AB147=Matrica!$B$3),Matrica!$D$8,IF(AND(AA147=Matrica!$A$8,AB147=Matrica!$E$3),Matrica!$G$8,IF(AND(AA147=Matrica!$A$8,AB147=Matrica!$H$3),Matrica!$J$8,IF(AND(AA147=Matrica!$A$9,AB147=Matrica!$B$3),Matrica!$D$9,IF(AND(AA147=Matrica!$A$9,AB147=Matrica!$E$3),Matrica!$G$9,IF(AND(AA147=Matrica!$A$9,AB147=Matrica!$H$3),Matrica!$J$9,IF(AND(AA147=Matrica!$A$10,AB147=Matrica!$B$3),Matrica!$D$10,IF(AND(AA147=Matrica!$A$10,AB147=Matrica!$E$3),Matrica!$G$10,IF(AND(AA147=Matrica!$A$10,AB147=Matrica!$H$3),Matrica!$J$10,IF(AND(AA147=Matrica!$A$11,AB147=Matrica!$B$3),Matrica!$D$11,IF(AND(AA147=Matrica!$A$11,AB147=Matrica!$E$3),Matrica!$G$11,IF(AND(AA147=Matrica!$A$11,AB147=Matrica!$H$3),Matrica!$J$11,IF(AND(AA147=Matrica!$A$12,AB147=Matrica!$B$3),Matrica!$D$12,IF(AND(AA147=Matrica!$A$12,AB147=Matrica!$E$3),Matrica!$G$12,IF(AND(AA147=Matrica!$A$12,AB147=Matrica!$H$3),Matrica!$J$12,IF(AND(AA147=Matrica!$A$13,AB147=Matrica!$B$3),Matrica!$D$13,IF(AND(AA147=Matrica!$A$13,AB147=Matrica!$E$3),Matrica!$G$13,IF(AND(AA147=Matrica!$A$13,AB147=Matrica!$H$3),Matrica!$J$13,IF(AND(AA147=Matrica!$A$14,AB147=Matrica!$B$3),Matrica!$D$14,IF(AND(AA147=Matrica!$A$14,AB147=Matrica!$E$3),Matrica!$G$14,IF(AND(AA147=Matrica!$A$14,AB147=Matrica!$H$3),Matrica!$J$14,IF(AND(AA147=Matrica!$A$15,AB147=Matrica!$B$3),Matrica!$D$15,IF(AND(AA147=Matrica!$A$15,AB147=Matrica!$E$3),Matrica!$G$15,IF(AND(AA147=Matrica!$A$15,AB147=Matrica!$H$3),Matrica!$J$15,IF(AND(AA147=Matrica!$A$16,AB147=Matrica!$B$3),Matrica!$D$16,IF(AND(AA147=Matrica!$A$16,AB147=Matrica!$E$3),Matrica!$G$16,IF(AND(AA147=Matrica!$A$16,AB147=Matrica!$H$3),Matrica!$J$16,"")))))))))))))))))))))))))))))))))))))))</f>
        <v>3.33</v>
      </c>
      <c r="AA147" s="45" t="s">
        <v>10</v>
      </c>
      <c r="AB147" s="45">
        <v>2</v>
      </c>
      <c r="AC147" s="50">
        <v>3.33</v>
      </c>
      <c r="AD147" s="37" t="str">
        <f t="shared" si="38"/>
        <v>ISTI</v>
      </c>
      <c r="AE147" s="37">
        <f t="shared" si="36"/>
        <v>9.5394736842105274</v>
      </c>
      <c r="AF147" s="37">
        <f t="shared" si="37"/>
        <v>-0.13054830287206265</v>
      </c>
      <c r="AG147" s="46">
        <v>1</v>
      </c>
      <c r="AH147" s="53"/>
    </row>
    <row r="148" spans="3:34" ht="30" customHeight="1" x14ac:dyDescent="0.25">
      <c r="C148" s="52" t="s">
        <v>284</v>
      </c>
      <c r="D148" s="43" t="s">
        <v>139</v>
      </c>
      <c r="E148" s="39" t="s">
        <v>11</v>
      </c>
      <c r="F148" s="43" t="s">
        <v>137</v>
      </c>
      <c r="G148" s="38"/>
      <c r="H148" s="38"/>
      <c r="I148" s="38"/>
      <c r="J148" s="38">
        <v>13.73</v>
      </c>
      <c r="K148" s="38">
        <v>13.73</v>
      </c>
      <c r="L148" s="42">
        <f t="shared" si="43"/>
        <v>13.73</v>
      </c>
      <c r="M148" s="42">
        <f>K148+(G148*K148)+(H148*K148)</f>
        <v>13.73</v>
      </c>
      <c r="N148" s="41">
        <v>2871.8</v>
      </c>
      <c r="O148" s="41">
        <f t="shared" si="39"/>
        <v>39429.814000000006</v>
      </c>
      <c r="P148" s="41">
        <f t="shared" si="40"/>
        <v>39429.814000000006</v>
      </c>
      <c r="Q148" s="41">
        <f t="shared" si="41"/>
        <v>13.995355209682861</v>
      </c>
      <c r="R148" s="41">
        <f t="shared" si="42"/>
        <v>13.995355209682861</v>
      </c>
      <c r="S148" s="41">
        <v>2.76</v>
      </c>
      <c r="T148" s="38" t="s">
        <v>11</v>
      </c>
      <c r="U148" s="38" t="s">
        <v>293</v>
      </c>
      <c r="V148" s="41">
        <v>2.76</v>
      </c>
      <c r="W148" s="38" t="s">
        <v>11</v>
      </c>
      <c r="X148" s="38" t="s">
        <v>293</v>
      </c>
      <c r="Y148" s="38">
        <f>IF(AND(AA148=Matrica!$A$4,AB148=Matrica!$B$3),Matrica!$B$4,IF(AND(AA148=Matrica!$A$4,AB148=Matrica!$E$3),Matrica!$E$4,IF(AND(AA148=Matrica!$A$4,AB148=Matrica!$H$3),Matrica!$H$4,IF(AND(AA148=Matrica!$A$5,AB148=Matrica!$B$3),Matrica!$B$5,IF(AND(AA148=Matrica!$A$5,AB148=Matrica!$E$3),Matrica!$E$5,IF(AND(AA148=Matrica!$A$5,AB148=Matrica!$H$3),Matrica!$H$5,IF(AND(AA148=Matrica!$A$6,AB148=Matrica!$B$3),Matrica!$B$6,IF(AND(AA148=Matrica!$A$6,AB148=Matrica!$E$3),Matrica!$E$6,IF(AND(AA148=Matrica!$A$6,AB148=Matrica!$H$3),Matrica!$H$6,IF(AND(AA148=Matrica!$A$7,AB148=Matrica!$B$3),Matrica!$B$7,IF(AND(AA148=Matrica!$A$7,AB148=Matrica!$E$3),Matrica!$E$7,IF(AND(AA148=Matrica!$A$7,AB148=Matrica!$H$3),Matrica!$H$7,IF(AND(AA148=Matrica!$A$8,AB148=Matrica!$B$3),Matrica!$B$8,IF(AND(AA148=Matrica!$A$8,AB148=Matrica!$E$3),Matrica!$E$8,IF(AND(AA148=Matrica!$A$8,AB148=Matrica!$H$3),Matrica!$H$8,IF(AND(AA148=Matrica!$A$9,AB148=Matrica!$B$3),Matrica!$B$9,IF(AND(AA148=Matrica!$A$9,AB148=Matrica!$E$3),Matrica!$E$9,IF(AND(AA148=Matrica!$A$9,AB148=Matrica!$H$3),Matrica!$H$9,IF(AND(AA148=Matrica!$A$10,AB148=Matrica!$B$3),Matrica!$B$10,IF(AND(AA148=Matrica!$A$10,AB148=Matrica!$E$3),Matrica!$E$10,IF(AND(AA148=Matrica!$A$10,AB148=Matrica!$H$3),Matrica!$H$10,IF(AND(AA148=Matrica!$A$11,AB148=Matrica!$B$3),Matrica!$B$11,IF(AND(AA148=Matrica!$A$11,AB148=Matrica!$E$3),Matrica!$E$11,IF(AND(AA148=Matrica!$A$11,AB148=Matrica!$H$3),Matrica!$H$11,IF(AND(AA148=Matrica!$A$12,AB148=Matrica!$B$3),Matrica!$B$12,IF(AND(AA148=Matrica!$A$12,AB148=Matrica!$E$3),Matrica!$E$12,IF(AND(AA148=Matrica!$A$12,AB148=Matrica!$H$3),Matrica!$H$12,IF(AND(AA148=Matrica!$A$13,AB148=Matrica!$B$3),Matrica!$B$13,IF(AND(AA148=Matrica!$A$13,AB148=Matrica!$E$3),Matrica!$E$13,IF(AND(AA148=Matrica!$A$13,AB148=Matrica!$H$3),Matrica!$H$13,IF(AND(AA148=Matrica!$A$14,AB148=Matrica!$B$3),Matrica!$B$14,IF(AND(AA148=Matrica!$A$14,AB148=Matrica!$E$3),Matrica!$E$14,IF(AND(AA148=Matrica!$A$14,AB148=Matrica!$H$3),Matrica!$H$14,IF(AND(AA148=Matrica!$A$15,AB148=Matrica!$B$3),Matrica!$B$15,IF(AND(AA148=Matrica!$A$15,AB148=Matrica!$E$3),Matrica!$E$15,IF(AND(AA148=Matrica!$A$15,AB148=Matrica!$H$3),Matrica!$H$15,IF(AND(AA148=Matrica!$A$16,AB148=Matrica!$B$3),Matrica!$B$16,IF(AND(AA148=Matrica!$A$16,AB148=Matrica!$E$3),Matrica!$E$16,IF(AND(AA148=Matrica!$A$16,AB148=Matrica!$H$3),Matrica!$H$16,"")))))))))))))))))))))))))))))))))))))))</f>
        <v>3.12</v>
      </c>
      <c r="Z148" s="38">
        <f>IF(AND(AA148=Matrica!$A$4,AB148=Matrica!$B$3),Matrica!$D$4,IF(AND(AA148=Matrica!$A$4,AB148=Matrica!$E$3),Matrica!$G$4,IF(AND(AA148=Matrica!$A$4,AB148=Matrica!$H$3),Matrica!$J$4,IF(AND(AA148=Matrica!$A$5,AB148=Matrica!$B$3),Matrica!$D$5,IF(AND(AA148=Matrica!$A$5,AB148=Matrica!$E$3),Matrica!$G$5,IF(AND(AA148=Matrica!$A$5,AB148=Matrica!$H$3),Matrica!$J$5,IF(AND(AA148=Matrica!$A$6,AB148=Matrica!$B$3),Matrica!$D$6,IF(AND(AA148=Matrica!$A$6,AB148=Matrica!$E$3),Matrica!$G$6,IF(AND(AA148=Matrica!$A$6,AB148=Matrica!$H$3),Matrica!$J$6,IF(AND(AA148=Matrica!$A$7,AB148=Matrica!$B$3),Matrica!$D$7,IF(AND(AA148=Matrica!$A$7,AB148=Matrica!$E$3),Matrica!$G$7,IF(AND(AA148=Matrica!$A$7,AB148=Matrica!$H$3),Matrica!$J$7,IF(AND(AA148=Matrica!$A$8,AB148=Matrica!$B$3),Matrica!$D$8,IF(AND(AA148=Matrica!$A$8,AB148=Matrica!$E$3),Matrica!$G$8,IF(AND(AA148=Matrica!$A$8,AB148=Matrica!$H$3),Matrica!$J$8,IF(AND(AA148=Matrica!$A$9,AB148=Matrica!$B$3),Matrica!$D$9,IF(AND(AA148=Matrica!$A$9,AB148=Matrica!$E$3),Matrica!$G$9,IF(AND(AA148=Matrica!$A$9,AB148=Matrica!$H$3),Matrica!$J$9,IF(AND(AA148=Matrica!$A$10,AB148=Matrica!$B$3),Matrica!$D$10,IF(AND(AA148=Matrica!$A$10,AB148=Matrica!$E$3),Matrica!$G$10,IF(AND(AA148=Matrica!$A$10,AB148=Matrica!$H$3),Matrica!$J$10,IF(AND(AA148=Matrica!$A$11,AB148=Matrica!$B$3),Matrica!$D$11,IF(AND(AA148=Matrica!$A$11,AB148=Matrica!$E$3),Matrica!$G$11,IF(AND(AA148=Matrica!$A$11,AB148=Matrica!$H$3),Matrica!$J$11,IF(AND(AA148=Matrica!$A$12,AB148=Matrica!$B$3),Matrica!$D$12,IF(AND(AA148=Matrica!$A$12,AB148=Matrica!$E$3),Matrica!$G$12,IF(AND(AA148=Matrica!$A$12,AB148=Matrica!$H$3),Matrica!$J$12,IF(AND(AA148=Matrica!$A$13,AB148=Matrica!$B$3),Matrica!$D$13,IF(AND(AA148=Matrica!$A$13,AB148=Matrica!$E$3),Matrica!$G$13,IF(AND(AA148=Matrica!$A$13,AB148=Matrica!$H$3),Matrica!$J$13,IF(AND(AA148=Matrica!$A$14,AB148=Matrica!$B$3),Matrica!$D$14,IF(AND(AA148=Matrica!$A$14,AB148=Matrica!$E$3),Matrica!$G$14,IF(AND(AA148=Matrica!$A$14,AB148=Matrica!$H$3),Matrica!$J$14,IF(AND(AA148=Matrica!$A$15,AB148=Matrica!$B$3),Matrica!$D$15,IF(AND(AA148=Matrica!$A$15,AB148=Matrica!$E$3),Matrica!$G$15,IF(AND(AA148=Matrica!$A$15,AB148=Matrica!$H$3),Matrica!$J$15,IF(AND(AA148=Matrica!$A$16,AB148=Matrica!$B$3),Matrica!$D$16,IF(AND(AA148=Matrica!$A$16,AB148=Matrica!$E$3),Matrica!$G$16,IF(AND(AA148=Matrica!$A$16,AB148=Matrica!$H$3),Matrica!$J$16,"")))))))))))))))))))))))))))))))))))))))</f>
        <v>3.33</v>
      </c>
      <c r="AA148" s="45" t="s">
        <v>10</v>
      </c>
      <c r="AB148" s="45">
        <v>2</v>
      </c>
      <c r="AC148" s="50">
        <v>3.27</v>
      </c>
      <c r="AD148" s="37" t="str">
        <f t="shared" si="38"/>
        <v>RAST</v>
      </c>
      <c r="AE148" s="37">
        <f t="shared" si="36"/>
        <v>18.478260869565226</v>
      </c>
      <c r="AF148" s="37">
        <f t="shared" si="37"/>
        <v>0.18478260869565227</v>
      </c>
      <c r="AG148" s="46"/>
    </row>
    <row r="149" spans="3:34" ht="30" customHeight="1" x14ac:dyDescent="0.25">
      <c r="C149" s="52" t="s">
        <v>117</v>
      </c>
      <c r="D149" s="43" t="s">
        <v>118</v>
      </c>
      <c r="E149" s="39" t="s">
        <v>10</v>
      </c>
      <c r="F149" s="43" t="s">
        <v>137</v>
      </c>
      <c r="G149" s="38"/>
      <c r="H149" s="38"/>
      <c r="I149" s="38"/>
      <c r="J149" s="38">
        <v>17.32</v>
      </c>
      <c r="K149" s="38">
        <v>17.32</v>
      </c>
      <c r="L149" s="42">
        <f t="shared" si="43"/>
        <v>17.32</v>
      </c>
      <c r="M149" s="42">
        <f t="shared" ref="M149:M168" si="44">K149+(G149*K149)+(H149*K149)+(I149*K149)</f>
        <v>17.32</v>
      </c>
      <c r="N149" s="41">
        <v>2871.8</v>
      </c>
      <c r="O149" s="41">
        <f t="shared" si="39"/>
        <v>49739.576000000001</v>
      </c>
      <c r="P149" s="41">
        <f t="shared" si="40"/>
        <v>49739.576000000001</v>
      </c>
      <c r="Q149" s="41">
        <f t="shared" si="41"/>
        <v>17.654737962979397</v>
      </c>
      <c r="R149" s="41">
        <f t="shared" si="42"/>
        <v>17.654737962979397</v>
      </c>
      <c r="S149" s="41">
        <v>3.48</v>
      </c>
      <c r="T149" s="38" t="s">
        <v>9</v>
      </c>
      <c r="U149" s="38" t="s">
        <v>292</v>
      </c>
      <c r="V149" s="41">
        <v>3.48</v>
      </c>
      <c r="W149" s="38" t="s">
        <v>9</v>
      </c>
      <c r="X149" s="38" t="s">
        <v>292</v>
      </c>
      <c r="Y149" s="38">
        <f>IF(AND(AA149=Matrica!$A$4,AB149=Matrica!$B$3),Matrica!$B$4,IF(AND(AA149=Matrica!$A$4,AB149=Matrica!$E$3),Matrica!$E$4,IF(AND(AA149=Matrica!$A$4,AB149=Matrica!$H$3),Matrica!$H$4,IF(AND(AA149=Matrica!$A$5,AB149=Matrica!$B$3),Matrica!$B$5,IF(AND(AA149=Matrica!$A$5,AB149=Matrica!$E$3),Matrica!$E$5,IF(AND(AA149=Matrica!$A$5,AB149=Matrica!$H$3),Matrica!$H$5,IF(AND(AA149=Matrica!$A$6,AB149=Matrica!$B$3),Matrica!$B$6,IF(AND(AA149=Matrica!$A$6,AB149=Matrica!$E$3),Matrica!$E$6,IF(AND(AA149=Matrica!$A$6,AB149=Matrica!$H$3),Matrica!$H$6,IF(AND(AA149=Matrica!$A$7,AB149=Matrica!$B$3),Matrica!$B$7,IF(AND(AA149=Matrica!$A$7,AB149=Matrica!$E$3),Matrica!$E$7,IF(AND(AA149=Matrica!$A$7,AB149=Matrica!$H$3),Matrica!$H$7,IF(AND(AA149=Matrica!$A$8,AB149=Matrica!$B$3),Matrica!$B$8,IF(AND(AA149=Matrica!$A$8,AB149=Matrica!$E$3),Matrica!$E$8,IF(AND(AA149=Matrica!$A$8,AB149=Matrica!$H$3),Matrica!$H$8,IF(AND(AA149=Matrica!$A$9,AB149=Matrica!$B$3),Matrica!$B$9,IF(AND(AA149=Matrica!$A$9,AB149=Matrica!$E$3),Matrica!$E$9,IF(AND(AA149=Matrica!$A$9,AB149=Matrica!$H$3),Matrica!$H$9,IF(AND(AA149=Matrica!$A$10,AB149=Matrica!$B$3),Matrica!$B$10,IF(AND(AA149=Matrica!$A$10,AB149=Matrica!$E$3),Matrica!$E$10,IF(AND(AA149=Matrica!$A$10,AB149=Matrica!$H$3),Matrica!$H$10,IF(AND(AA149=Matrica!$A$11,AB149=Matrica!$B$3),Matrica!$B$11,IF(AND(AA149=Matrica!$A$11,AB149=Matrica!$E$3),Matrica!$E$11,IF(AND(AA149=Matrica!$A$11,AB149=Matrica!$H$3),Matrica!$H$11,IF(AND(AA149=Matrica!$A$12,AB149=Matrica!$B$3),Matrica!$B$12,IF(AND(AA149=Matrica!$A$12,AB149=Matrica!$E$3),Matrica!$E$12,IF(AND(AA149=Matrica!$A$12,AB149=Matrica!$H$3),Matrica!$H$12,IF(AND(AA149=Matrica!$A$13,AB149=Matrica!$B$3),Matrica!$B$13,IF(AND(AA149=Matrica!$A$13,AB149=Matrica!$E$3),Matrica!$E$13,IF(AND(AA149=Matrica!$A$13,AB149=Matrica!$H$3),Matrica!$H$13,IF(AND(AA149=Matrica!$A$14,AB149=Matrica!$B$3),Matrica!$B$14,IF(AND(AA149=Matrica!$A$14,AB149=Matrica!$E$3),Matrica!$E$14,IF(AND(AA149=Matrica!$A$14,AB149=Matrica!$H$3),Matrica!$H$14,IF(AND(AA149=Matrica!$A$15,AB149=Matrica!$B$3),Matrica!$B$15,IF(AND(AA149=Matrica!$A$15,AB149=Matrica!$E$3),Matrica!$E$15,IF(AND(AA149=Matrica!$A$15,AB149=Matrica!$H$3),Matrica!$H$15,IF(AND(AA149=Matrica!$A$16,AB149=Matrica!$B$3),Matrica!$B$16,IF(AND(AA149=Matrica!$A$16,AB149=Matrica!$E$3),Matrica!$E$16,IF(AND(AA149=Matrica!$A$16,AB149=Matrica!$H$3),Matrica!$H$16,"")))))))))))))))))))))))))))))))))))))))</f>
        <v>3.84</v>
      </c>
      <c r="Z149" s="38">
        <f>IF(AND(AA149=Matrica!$A$4,AB149=Matrica!$B$3),Matrica!$D$4,IF(AND(AA149=Matrica!$A$4,AB149=Matrica!$E$3),Matrica!$G$4,IF(AND(AA149=Matrica!$A$4,AB149=Matrica!$H$3),Matrica!$J$4,IF(AND(AA149=Matrica!$A$5,AB149=Matrica!$B$3),Matrica!$D$5,IF(AND(AA149=Matrica!$A$5,AB149=Matrica!$E$3),Matrica!$G$5,IF(AND(AA149=Matrica!$A$5,AB149=Matrica!$H$3),Matrica!$J$5,IF(AND(AA149=Matrica!$A$6,AB149=Matrica!$B$3),Matrica!$D$6,IF(AND(AA149=Matrica!$A$6,AB149=Matrica!$E$3),Matrica!$G$6,IF(AND(AA149=Matrica!$A$6,AB149=Matrica!$H$3),Matrica!$J$6,IF(AND(AA149=Matrica!$A$7,AB149=Matrica!$B$3),Matrica!$D$7,IF(AND(AA149=Matrica!$A$7,AB149=Matrica!$E$3),Matrica!$G$7,IF(AND(AA149=Matrica!$A$7,AB149=Matrica!$H$3),Matrica!$J$7,IF(AND(AA149=Matrica!$A$8,AB149=Matrica!$B$3),Matrica!$D$8,IF(AND(AA149=Matrica!$A$8,AB149=Matrica!$E$3),Matrica!$G$8,IF(AND(AA149=Matrica!$A$8,AB149=Matrica!$H$3),Matrica!$J$8,IF(AND(AA149=Matrica!$A$9,AB149=Matrica!$B$3),Matrica!$D$9,IF(AND(AA149=Matrica!$A$9,AB149=Matrica!$E$3),Matrica!$G$9,IF(AND(AA149=Matrica!$A$9,AB149=Matrica!$H$3),Matrica!$J$9,IF(AND(AA149=Matrica!$A$10,AB149=Matrica!$B$3),Matrica!$D$10,IF(AND(AA149=Matrica!$A$10,AB149=Matrica!$E$3),Matrica!$G$10,IF(AND(AA149=Matrica!$A$10,AB149=Matrica!$H$3),Matrica!$J$10,IF(AND(AA149=Matrica!$A$11,AB149=Matrica!$B$3),Matrica!$D$11,IF(AND(AA149=Matrica!$A$11,AB149=Matrica!$E$3),Matrica!$G$11,IF(AND(AA149=Matrica!$A$11,AB149=Matrica!$H$3),Matrica!$J$11,IF(AND(AA149=Matrica!$A$12,AB149=Matrica!$B$3),Matrica!$D$12,IF(AND(AA149=Matrica!$A$12,AB149=Matrica!$E$3),Matrica!$G$12,IF(AND(AA149=Matrica!$A$12,AB149=Matrica!$H$3),Matrica!$J$12,IF(AND(AA149=Matrica!$A$13,AB149=Matrica!$B$3),Matrica!$D$13,IF(AND(AA149=Matrica!$A$13,AB149=Matrica!$E$3),Matrica!$G$13,IF(AND(AA149=Matrica!$A$13,AB149=Matrica!$H$3),Matrica!$J$13,IF(AND(AA149=Matrica!$A$14,AB149=Matrica!$B$3),Matrica!$D$14,IF(AND(AA149=Matrica!$A$14,AB149=Matrica!$E$3),Matrica!$G$14,IF(AND(AA149=Matrica!$A$14,AB149=Matrica!$H$3),Matrica!$J$14,IF(AND(AA149=Matrica!$A$15,AB149=Matrica!$B$3),Matrica!$D$15,IF(AND(AA149=Matrica!$A$15,AB149=Matrica!$E$3),Matrica!$G$15,IF(AND(AA149=Matrica!$A$15,AB149=Matrica!$H$3),Matrica!$J$15,IF(AND(AA149=Matrica!$A$16,AB149=Matrica!$B$3),Matrica!$D$16,IF(AND(AA149=Matrica!$A$16,AB149=Matrica!$E$3),Matrica!$G$16,IF(AND(AA149=Matrica!$A$16,AB149=Matrica!$H$3),Matrica!$J$16,"")))))))))))))))))))))))))))))))))))))))</f>
        <v>3.96</v>
      </c>
      <c r="AA149" s="45" t="s">
        <v>9</v>
      </c>
      <c r="AB149" s="45">
        <v>3</v>
      </c>
      <c r="AC149" s="50">
        <v>3.84</v>
      </c>
      <c r="AD149" s="37" t="str">
        <f t="shared" si="38"/>
        <v>RAST</v>
      </c>
      <c r="AE149" s="37">
        <f t="shared" si="36"/>
        <v>10.344827586206893</v>
      </c>
      <c r="AF149" s="37">
        <f t="shared" si="37"/>
        <v>0.10344827586206894</v>
      </c>
      <c r="AG149" s="47">
        <v>1509.85</v>
      </c>
    </row>
    <row r="150" spans="3:34" ht="30" customHeight="1" x14ac:dyDescent="0.25">
      <c r="C150" s="52" t="s">
        <v>119</v>
      </c>
      <c r="D150" s="43" t="s">
        <v>120</v>
      </c>
      <c r="E150" s="39" t="s">
        <v>10</v>
      </c>
      <c r="F150" s="43" t="s">
        <v>137</v>
      </c>
      <c r="G150" s="38"/>
      <c r="H150" s="38"/>
      <c r="I150" s="38">
        <v>0.1</v>
      </c>
      <c r="J150" s="38">
        <v>17.32</v>
      </c>
      <c r="K150" s="38">
        <v>17.32</v>
      </c>
      <c r="L150" s="42">
        <f t="shared" si="43"/>
        <v>17.32</v>
      </c>
      <c r="M150" s="42">
        <f t="shared" si="44"/>
        <v>19.052</v>
      </c>
      <c r="N150" s="41">
        <v>2871.8</v>
      </c>
      <c r="O150" s="41">
        <f t="shared" si="39"/>
        <v>49739.576000000001</v>
      </c>
      <c r="P150" s="41">
        <f t="shared" si="40"/>
        <v>54713.533600000002</v>
      </c>
      <c r="Q150" s="41">
        <f t="shared" si="41"/>
        <v>17.654737962979397</v>
      </c>
      <c r="R150" s="41">
        <f t="shared" si="42"/>
        <v>19.420211759277336</v>
      </c>
      <c r="S150" s="41">
        <v>3.48</v>
      </c>
      <c r="T150" s="38" t="s">
        <v>9</v>
      </c>
      <c r="U150" s="38" t="s">
        <v>292</v>
      </c>
      <c r="V150" s="41">
        <v>3.83</v>
      </c>
      <c r="W150" s="38" t="s">
        <v>9</v>
      </c>
      <c r="X150" s="38" t="s">
        <v>291</v>
      </c>
      <c r="Y150" s="38">
        <f>IF(AND(AA150=Matrica!$A$4,AB150=Matrica!$B$3),Matrica!$B$4,IF(AND(AA150=Matrica!$A$4,AB150=Matrica!$E$3),Matrica!$E$4,IF(AND(AA150=Matrica!$A$4,AB150=Matrica!$H$3),Matrica!$H$4,IF(AND(AA150=Matrica!$A$5,AB150=Matrica!$B$3),Matrica!$B$5,IF(AND(AA150=Matrica!$A$5,AB150=Matrica!$E$3),Matrica!$E$5,IF(AND(AA150=Matrica!$A$5,AB150=Matrica!$H$3),Matrica!$H$5,IF(AND(AA150=Matrica!$A$6,AB150=Matrica!$B$3),Matrica!$B$6,IF(AND(AA150=Matrica!$A$6,AB150=Matrica!$E$3),Matrica!$E$6,IF(AND(AA150=Matrica!$A$6,AB150=Matrica!$H$3),Matrica!$H$6,IF(AND(AA150=Matrica!$A$7,AB150=Matrica!$B$3),Matrica!$B$7,IF(AND(AA150=Matrica!$A$7,AB150=Matrica!$E$3),Matrica!$E$7,IF(AND(AA150=Matrica!$A$7,AB150=Matrica!$H$3),Matrica!$H$7,IF(AND(AA150=Matrica!$A$8,AB150=Matrica!$B$3),Matrica!$B$8,IF(AND(AA150=Matrica!$A$8,AB150=Matrica!$E$3),Matrica!$E$8,IF(AND(AA150=Matrica!$A$8,AB150=Matrica!$H$3),Matrica!$H$8,IF(AND(AA150=Matrica!$A$9,AB150=Matrica!$B$3),Matrica!$B$9,IF(AND(AA150=Matrica!$A$9,AB150=Matrica!$E$3),Matrica!$E$9,IF(AND(AA150=Matrica!$A$9,AB150=Matrica!$H$3),Matrica!$H$9,IF(AND(AA150=Matrica!$A$10,AB150=Matrica!$B$3),Matrica!$B$10,IF(AND(AA150=Matrica!$A$10,AB150=Matrica!$E$3),Matrica!$E$10,IF(AND(AA150=Matrica!$A$10,AB150=Matrica!$H$3),Matrica!$H$10,IF(AND(AA150=Matrica!$A$11,AB150=Matrica!$B$3),Matrica!$B$11,IF(AND(AA150=Matrica!$A$11,AB150=Matrica!$E$3),Matrica!$E$11,IF(AND(AA150=Matrica!$A$11,AB150=Matrica!$H$3),Matrica!$H$11,IF(AND(AA150=Matrica!$A$12,AB150=Matrica!$B$3),Matrica!$B$12,IF(AND(AA150=Matrica!$A$12,AB150=Matrica!$E$3),Matrica!$E$12,IF(AND(AA150=Matrica!$A$12,AB150=Matrica!$H$3),Matrica!$H$12,IF(AND(AA150=Matrica!$A$13,AB150=Matrica!$B$3),Matrica!$B$13,IF(AND(AA150=Matrica!$A$13,AB150=Matrica!$E$3),Matrica!$E$13,IF(AND(AA150=Matrica!$A$13,AB150=Matrica!$H$3),Matrica!$H$13,IF(AND(AA150=Matrica!$A$14,AB150=Matrica!$B$3),Matrica!$B$14,IF(AND(AA150=Matrica!$A$14,AB150=Matrica!$E$3),Matrica!$E$14,IF(AND(AA150=Matrica!$A$14,AB150=Matrica!$H$3),Matrica!$H$14,IF(AND(AA150=Matrica!$A$15,AB150=Matrica!$B$3),Matrica!$B$15,IF(AND(AA150=Matrica!$A$15,AB150=Matrica!$E$3),Matrica!$E$15,IF(AND(AA150=Matrica!$A$15,AB150=Matrica!$H$3),Matrica!$H$15,IF(AND(AA150=Matrica!$A$16,AB150=Matrica!$B$3),Matrica!$B$16,IF(AND(AA150=Matrica!$A$16,AB150=Matrica!$E$3),Matrica!$E$16,IF(AND(AA150=Matrica!$A$16,AB150=Matrica!$H$3),Matrica!$H$16,"")))))))))))))))))))))))))))))))))))))))</f>
        <v>3.84</v>
      </c>
      <c r="Z150" s="38">
        <f>IF(AND(AA150=Matrica!$A$4,AB150=Matrica!$B$3),Matrica!$D$4,IF(AND(AA150=Matrica!$A$4,AB150=Matrica!$E$3),Matrica!$G$4,IF(AND(AA150=Matrica!$A$4,AB150=Matrica!$H$3),Matrica!$J$4,IF(AND(AA150=Matrica!$A$5,AB150=Matrica!$B$3),Matrica!$D$5,IF(AND(AA150=Matrica!$A$5,AB150=Matrica!$E$3),Matrica!$G$5,IF(AND(AA150=Matrica!$A$5,AB150=Matrica!$H$3),Matrica!$J$5,IF(AND(AA150=Matrica!$A$6,AB150=Matrica!$B$3),Matrica!$D$6,IF(AND(AA150=Matrica!$A$6,AB150=Matrica!$E$3),Matrica!$G$6,IF(AND(AA150=Matrica!$A$6,AB150=Matrica!$H$3),Matrica!$J$6,IF(AND(AA150=Matrica!$A$7,AB150=Matrica!$B$3),Matrica!$D$7,IF(AND(AA150=Matrica!$A$7,AB150=Matrica!$E$3),Matrica!$G$7,IF(AND(AA150=Matrica!$A$7,AB150=Matrica!$H$3),Matrica!$J$7,IF(AND(AA150=Matrica!$A$8,AB150=Matrica!$B$3),Matrica!$D$8,IF(AND(AA150=Matrica!$A$8,AB150=Matrica!$E$3),Matrica!$G$8,IF(AND(AA150=Matrica!$A$8,AB150=Matrica!$H$3),Matrica!$J$8,IF(AND(AA150=Matrica!$A$9,AB150=Matrica!$B$3),Matrica!$D$9,IF(AND(AA150=Matrica!$A$9,AB150=Matrica!$E$3),Matrica!$G$9,IF(AND(AA150=Matrica!$A$9,AB150=Matrica!$H$3),Matrica!$J$9,IF(AND(AA150=Matrica!$A$10,AB150=Matrica!$B$3),Matrica!$D$10,IF(AND(AA150=Matrica!$A$10,AB150=Matrica!$E$3),Matrica!$G$10,IF(AND(AA150=Matrica!$A$10,AB150=Matrica!$H$3),Matrica!$J$10,IF(AND(AA150=Matrica!$A$11,AB150=Matrica!$B$3),Matrica!$D$11,IF(AND(AA150=Matrica!$A$11,AB150=Matrica!$E$3),Matrica!$G$11,IF(AND(AA150=Matrica!$A$11,AB150=Matrica!$H$3),Matrica!$J$11,IF(AND(AA150=Matrica!$A$12,AB150=Matrica!$B$3),Matrica!$D$12,IF(AND(AA150=Matrica!$A$12,AB150=Matrica!$E$3),Matrica!$G$12,IF(AND(AA150=Matrica!$A$12,AB150=Matrica!$H$3),Matrica!$J$12,IF(AND(AA150=Matrica!$A$13,AB150=Matrica!$B$3),Matrica!$D$13,IF(AND(AA150=Matrica!$A$13,AB150=Matrica!$E$3),Matrica!$G$13,IF(AND(AA150=Matrica!$A$13,AB150=Matrica!$H$3),Matrica!$J$13,IF(AND(AA150=Matrica!$A$14,AB150=Matrica!$B$3),Matrica!$D$14,IF(AND(AA150=Matrica!$A$14,AB150=Matrica!$E$3),Matrica!$G$14,IF(AND(AA150=Matrica!$A$14,AB150=Matrica!$H$3),Matrica!$J$14,IF(AND(AA150=Matrica!$A$15,AB150=Matrica!$B$3),Matrica!$D$15,IF(AND(AA150=Matrica!$A$15,AB150=Matrica!$E$3),Matrica!$G$15,IF(AND(AA150=Matrica!$A$15,AB150=Matrica!$H$3),Matrica!$J$15,IF(AND(AA150=Matrica!$A$16,AB150=Matrica!$B$3),Matrica!$D$16,IF(AND(AA150=Matrica!$A$16,AB150=Matrica!$E$3),Matrica!$G$16,IF(AND(AA150=Matrica!$A$16,AB150=Matrica!$H$3),Matrica!$J$16,"")))))))))))))))))))))))))))))))))))))))</f>
        <v>3.96</v>
      </c>
      <c r="AA150" s="45" t="s">
        <v>9</v>
      </c>
      <c r="AB150" s="45">
        <v>3</v>
      </c>
      <c r="AC150" s="50">
        <v>3.84</v>
      </c>
      <c r="AD150" s="37" t="str">
        <f t="shared" si="38"/>
        <v>RAST</v>
      </c>
      <c r="AE150" s="37">
        <f t="shared" si="36"/>
        <v>10.344827586206893</v>
      </c>
      <c r="AF150" s="37">
        <f t="shared" si="37"/>
        <v>2.6109660574411974E-3</v>
      </c>
      <c r="AG150" s="47">
        <v>42.5</v>
      </c>
    </row>
    <row r="151" spans="3:34" ht="30" x14ac:dyDescent="0.25">
      <c r="C151" s="52" t="s">
        <v>113</v>
      </c>
      <c r="D151" s="43" t="s">
        <v>114</v>
      </c>
      <c r="E151" s="39" t="s">
        <v>10</v>
      </c>
      <c r="F151" s="43" t="s">
        <v>137</v>
      </c>
      <c r="G151" s="38"/>
      <c r="H151" s="38"/>
      <c r="I151" s="38"/>
      <c r="J151" s="38">
        <v>17.32</v>
      </c>
      <c r="K151" s="38">
        <v>17.32</v>
      </c>
      <c r="L151" s="42">
        <f t="shared" si="43"/>
        <v>17.32</v>
      </c>
      <c r="M151" s="42">
        <f t="shared" si="44"/>
        <v>17.32</v>
      </c>
      <c r="N151" s="41">
        <v>2871.8</v>
      </c>
      <c r="O151" s="41">
        <f t="shared" si="39"/>
        <v>49739.576000000001</v>
      </c>
      <c r="P151" s="41">
        <f t="shared" si="40"/>
        <v>49739.576000000001</v>
      </c>
      <c r="Q151" s="41">
        <f t="shared" si="41"/>
        <v>17.654737962979397</v>
      </c>
      <c r="R151" s="41">
        <f t="shared" si="42"/>
        <v>17.654737962979397</v>
      </c>
      <c r="S151" s="41">
        <v>3.48</v>
      </c>
      <c r="T151" s="38" t="s">
        <v>9</v>
      </c>
      <c r="U151" s="38" t="s">
        <v>292</v>
      </c>
      <c r="V151" s="41">
        <v>3.48</v>
      </c>
      <c r="W151" s="38" t="s">
        <v>9</v>
      </c>
      <c r="X151" s="38" t="s">
        <v>292</v>
      </c>
      <c r="Y151" s="38">
        <f>IF(AND(AA151=Matrica!$A$4,AB151=Matrica!$B$3),Matrica!$B$4,IF(AND(AA151=Matrica!$A$4,AB151=Matrica!$E$3),Matrica!$E$4,IF(AND(AA151=Matrica!$A$4,AB151=Matrica!$H$3),Matrica!$H$4,IF(AND(AA151=Matrica!$A$5,AB151=Matrica!$B$3),Matrica!$B$5,IF(AND(AA151=Matrica!$A$5,AB151=Matrica!$E$3),Matrica!$E$5,IF(AND(AA151=Matrica!$A$5,AB151=Matrica!$H$3),Matrica!$H$5,IF(AND(AA151=Matrica!$A$6,AB151=Matrica!$B$3),Matrica!$B$6,IF(AND(AA151=Matrica!$A$6,AB151=Matrica!$E$3),Matrica!$E$6,IF(AND(AA151=Matrica!$A$6,AB151=Matrica!$H$3),Matrica!$H$6,IF(AND(AA151=Matrica!$A$7,AB151=Matrica!$B$3),Matrica!$B$7,IF(AND(AA151=Matrica!$A$7,AB151=Matrica!$E$3),Matrica!$E$7,IF(AND(AA151=Matrica!$A$7,AB151=Matrica!$H$3),Matrica!$H$7,IF(AND(AA151=Matrica!$A$8,AB151=Matrica!$B$3),Matrica!$B$8,IF(AND(AA151=Matrica!$A$8,AB151=Matrica!$E$3),Matrica!$E$8,IF(AND(AA151=Matrica!$A$8,AB151=Matrica!$H$3),Matrica!$H$8,IF(AND(AA151=Matrica!$A$9,AB151=Matrica!$B$3),Matrica!$B$9,IF(AND(AA151=Matrica!$A$9,AB151=Matrica!$E$3),Matrica!$E$9,IF(AND(AA151=Matrica!$A$9,AB151=Matrica!$H$3),Matrica!$H$9,IF(AND(AA151=Matrica!$A$10,AB151=Matrica!$B$3),Matrica!$B$10,IF(AND(AA151=Matrica!$A$10,AB151=Matrica!$E$3),Matrica!$E$10,IF(AND(AA151=Matrica!$A$10,AB151=Matrica!$H$3),Matrica!$H$10,IF(AND(AA151=Matrica!$A$11,AB151=Matrica!$B$3),Matrica!$B$11,IF(AND(AA151=Matrica!$A$11,AB151=Matrica!$E$3),Matrica!$E$11,IF(AND(AA151=Matrica!$A$11,AB151=Matrica!$H$3),Matrica!$H$11,IF(AND(AA151=Matrica!$A$12,AB151=Matrica!$B$3),Matrica!$B$12,IF(AND(AA151=Matrica!$A$12,AB151=Matrica!$E$3),Matrica!$E$12,IF(AND(AA151=Matrica!$A$12,AB151=Matrica!$H$3),Matrica!$H$12,IF(AND(AA151=Matrica!$A$13,AB151=Matrica!$B$3),Matrica!$B$13,IF(AND(AA151=Matrica!$A$13,AB151=Matrica!$E$3),Matrica!$E$13,IF(AND(AA151=Matrica!$A$13,AB151=Matrica!$H$3),Matrica!$H$13,IF(AND(AA151=Matrica!$A$14,AB151=Matrica!$B$3),Matrica!$B$14,IF(AND(AA151=Matrica!$A$14,AB151=Matrica!$E$3),Matrica!$E$14,IF(AND(AA151=Matrica!$A$14,AB151=Matrica!$H$3),Matrica!$H$14,IF(AND(AA151=Matrica!$A$15,AB151=Matrica!$B$3),Matrica!$B$15,IF(AND(AA151=Matrica!$A$15,AB151=Matrica!$E$3),Matrica!$E$15,IF(AND(AA151=Matrica!$A$15,AB151=Matrica!$H$3),Matrica!$H$15,IF(AND(AA151=Matrica!$A$16,AB151=Matrica!$B$3),Matrica!$B$16,IF(AND(AA151=Matrica!$A$16,AB151=Matrica!$E$3),Matrica!$E$16,IF(AND(AA151=Matrica!$A$16,AB151=Matrica!$H$3),Matrica!$H$16,"")))))))))))))))))))))))))))))))))))))))</f>
        <v>3.58</v>
      </c>
      <c r="Z151" s="38">
        <f>IF(AND(AA151=Matrica!$A$4,AB151=Matrica!$B$3),Matrica!$D$4,IF(AND(AA151=Matrica!$A$4,AB151=Matrica!$E$3),Matrica!$G$4,IF(AND(AA151=Matrica!$A$4,AB151=Matrica!$H$3),Matrica!$J$4,IF(AND(AA151=Matrica!$A$5,AB151=Matrica!$B$3),Matrica!$D$5,IF(AND(AA151=Matrica!$A$5,AB151=Matrica!$E$3),Matrica!$G$5,IF(AND(AA151=Matrica!$A$5,AB151=Matrica!$H$3),Matrica!$J$5,IF(AND(AA151=Matrica!$A$6,AB151=Matrica!$B$3),Matrica!$D$6,IF(AND(AA151=Matrica!$A$6,AB151=Matrica!$E$3),Matrica!$G$6,IF(AND(AA151=Matrica!$A$6,AB151=Matrica!$H$3),Matrica!$J$6,IF(AND(AA151=Matrica!$A$7,AB151=Matrica!$B$3),Matrica!$D$7,IF(AND(AA151=Matrica!$A$7,AB151=Matrica!$E$3),Matrica!$G$7,IF(AND(AA151=Matrica!$A$7,AB151=Matrica!$H$3),Matrica!$J$7,IF(AND(AA151=Matrica!$A$8,AB151=Matrica!$B$3),Matrica!$D$8,IF(AND(AA151=Matrica!$A$8,AB151=Matrica!$E$3),Matrica!$G$8,IF(AND(AA151=Matrica!$A$8,AB151=Matrica!$H$3),Matrica!$J$8,IF(AND(AA151=Matrica!$A$9,AB151=Matrica!$B$3),Matrica!$D$9,IF(AND(AA151=Matrica!$A$9,AB151=Matrica!$E$3),Matrica!$G$9,IF(AND(AA151=Matrica!$A$9,AB151=Matrica!$H$3),Matrica!$J$9,IF(AND(AA151=Matrica!$A$10,AB151=Matrica!$B$3),Matrica!$D$10,IF(AND(AA151=Matrica!$A$10,AB151=Matrica!$E$3),Matrica!$G$10,IF(AND(AA151=Matrica!$A$10,AB151=Matrica!$H$3),Matrica!$J$10,IF(AND(AA151=Matrica!$A$11,AB151=Matrica!$B$3),Matrica!$D$11,IF(AND(AA151=Matrica!$A$11,AB151=Matrica!$E$3),Matrica!$G$11,IF(AND(AA151=Matrica!$A$11,AB151=Matrica!$H$3),Matrica!$J$11,IF(AND(AA151=Matrica!$A$12,AB151=Matrica!$B$3),Matrica!$D$12,IF(AND(AA151=Matrica!$A$12,AB151=Matrica!$E$3),Matrica!$G$12,IF(AND(AA151=Matrica!$A$12,AB151=Matrica!$H$3),Matrica!$J$12,IF(AND(AA151=Matrica!$A$13,AB151=Matrica!$B$3),Matrica!$D$13,IF(AND(AA151=Matrica!$A$13,AB151=Matrica!$E$3),Matrica!$G$13,IF(AND(AA151=Matrica!$A$13,AB151=Matrica!$H$3),Matrica!$J$13,IF(AND(AA151=Matrica!$A$14,AB151=Matrica!$B$3),Matrica!$D$14,IF(AND(AA151=Matrica!$A$14,AB151=Matrica!$E$3),Matrica!$G$14,IF(AND(AA151=Matrica!$A$14,AB151=Matrica!$H$3),Matrica!$J$14,IF(AND(AA151=Matrica!$A$15,AB151=Matrica!$B$3),Matrica!$D$15,IF(AND(AA151=Matrica!$A$15,AB151=Matrica!$E$3),Matrica!$G$15,IF(AND(AA151=Matrica!$A$15,AB151=Matrica!$H$3),Matrica!$J$15,IF(AND(AA151=Matrica!$A$16,AB151=Matrica!$B$3),Matrica!$D$16,IF(AND(AA151=Matrica!$A$16,AB151=Matrica!$E$3),Matrica!$G$16,IF(AND(AA151=Matrica!$A$16,AB151=Matrica!$H$3),Matrica!$J$16,"")))))))))))))))))))))))))))))))))))))))</f>
        <v>3.83</v>
      </c>
      <c r="AA151" s="45" t="s">
        <v>9</v>
      </c>
      <c r="AB151" s="45">
        <v>2</v>
      </c>
      <c r="AC151" s="50">
        <v>3.58</v>
      </c>
      <c r="AD151" s="37" t="str">
        <f t="shared" si="38"/>
        <v>RAST</v>
      </c>
      <c r="AE151" s="37">
        <f t="shared" si="36"/>
        <v>2.8735632183908075</v>
      </c>
      <c r="AF151" s="37">
        <f t="shared" si="37"/>
        <v>2.8735632183908073E-2</v>
      </c>
      <c r="AG151" s="47">
        <v>3.06</v>
      </c>
    </row>
    <row r="152" spans="3:34" ht="30" customHeight="1" x14ac:dyDescent="0.25">
      <c r="C152" s="52" t="s">
        <v>115</v>
      </c>
      <c r="D152" s="43" t="s">
        <v>116</v>
      </c>
      <c r="E152" s="39" t="s">
        <v>10</v>
      </c>
      <c r="F152" s="43" t="s">
        <v>137</v>
      </c>
      <c r="G152" s="38"/>
      <c r="H152" s="38"/>
      <c r="I152" s="38">
        <v>0.1</v>
      </c>
      <c r="J152" s="38">
        <v>17.32</v>
      </c>
      <c r="K152" s="38">
        <v>17.32</v>
      </c>
      <c r="L152" s="42">
        <f t="shared" si="43"/>
        <v>17.32</v>
      </c>
      <c r="M152" s="42">
        <f t="shared" si="44"/>
        <v>19.052</v>
      </c>
      <c r="N152" s="41">
        <v>2871.8</v>
      </c>
      <c r="O152" s="41">
        <f t="shared" si="39"/>
        <v>49739.576000000001</v>
      </c>
      <c r="P152" s="41">
        <f t="shared" si="40"/>
        <v>54713.533600000002</v>
      </c>
      <c r="Q152" s="41">
        <f t="shared" si="41"/>
        <v>17.654737962979397</v>
      </c>
      <c r="R152" s="41">
        <f t="shared" si="42"/>
        <v>19.420211759277336</v>
      </c>
      <c r="S152" s="41">
        <v>3.48</v>
      </c>
      <c r="T152" s="38" t="s">
        <v>9</v>
      </c>
      <c r="U152" s="38" t="s">
        <v>292</v>
      </c>
      <c r="V152" s="41">
        <v>3.83</v>
      </c>
      <c r="W152" s="38" t="s">
        <v>9</v>
      </c>
      <c r="X152" s="38" t="s">
        <v>291</v>
      </c>
      <c r="Y152" s="38">
        <f>IF(AND(AA152=Matrica!$A$4,AB152=Matrica!$B$3),Matrica!$B$4,IF(AND(AA152=Matrica!$A$4,AB152=Matrica!$E$3),Matrica!$E$4,IF(AND(AA152=Matrica!$A$4,AB152=Matrica!$H$3),Matrica!$H$4,IF(AND(AA152=Matrica!$A$5,AB152=Matrica!$B$3),Matrica!$B$5,IF(AND(AA152=Matrica!$A$5,AB152=Matrica!$E$3),Matrica!$E$5,IF(AND(AA152=Matrica!$A$5,AB152=Matrica!$H$3),Matrica!$H$5,IF(AND(AA152=Matrica!$A$6,AB152=Matrica!$B$3),Matrica!$B$6,IF(AND(AA152=Matrica!$A$6,AB152=Matrica!$E$3),Matrica!$E$6,IF(AND(AA152=Matrica!$A$6,AB152=Matrica!$H$3),Matrica!$H$6,IF(AND(AA152=Matrica!$A$7,AB152=Matrica!$B$3),Matrica!$B$7,IF(AND(AA152=Matrica!$A$7,AB152=Matrica!$E$3),Matrica!$E$7,IF(AND(AA152=Matrica!$A$7,AB152=Matrica!$H$3),Matrica!$H$7,IF(AND(AA152=Matrica!$A$8,AB152=Matrica!$B$3),Matrica!$B$8,IF(AND(AA152=Matrica!$A$8,AB152=Matrica!$E$3),Matrica!$E$8,IF(AND(AA152=Matrica!$A$8,AB152=Matrica!$H$3),Matrica!$H$8,IF(AND(AA152=Matrica!$A$9,AB152=Matrica!$B$3),Matrica!$B$9,IF(AND(AA152=Matrica!$A$9,AB152=Matrica!$E$3),Matrica!$E$9,IF(AND(AA152=Matrica!$A$9,AB152=Matrica!$H$3),Matrica!$H$9,IF(AND(AA152=Matrica!$A$10,AB152=Matrica!$B$3),Matrica!$B$10,IF(AND(AA152=Matrica!$A$10,AB152=Matrica!$E$3),Matrica!$E$10,IF(AND(AA152=Matrica!$A$10,AB152=Matrica!$H$3),Matrica!$H$10,IF(AND(AA152=Matrica!$A$11,AB152=Matrica!$B$3),Matrica!$B$11,IF(AND(AA152=Matrica!$A$11,AB152=Matrica!$E$3),Matrica!$E$11,IF(AND(AA152=Matrica!$A$11,AB152=Matrica!$H$3),Matrica!$H$11,IF(AND(AA152=Matrica!$A$12,AB152=Matrica!$B$3),Matrica!$B$12,IF(AND(AA152=Matrica!$A$12,AB152=Matrica!$E$3),Matrica!$E$12,IF(AND(AA152=Matrica!$A$12,AB152=Matrica!$H$3),Matrica!$H$12,IF(AND(AA152=Matrica!$A$13,AB152=Matrica!$B$3),Matrica!$B$13,IF(AND(AA152=Matrica!$A$13,AB152=Matrica!$E$3),Matrica!$E$13,IF(AND(AA152=Matrica!$A$13,AB152=Matrica!$H$3),Matrica!$H$13,IF(AND(AA152=Matrica!$A$14,AB152=Matrica!$B$3),Matrica!$B$14,IF(AND(AA152=Matrica!$A$14,AB152=Matrica!$E$3),Matrica!$E$14,IF(AND(AA152=Matrica!$A$14,AB152=Matrica!$H$3),Matrica!$H$14,IF(AND(AA152=Matrica!$A$15,AB152=Matrica!$B$3),Matrica!$B$15,IF(AND(AA152=Matrica!$A$15,AB152=Matrica!$E$3),Matrica!$E$15,IF(AND(AA152=Matrica!$A$15,AB152=Matrica!$H$3),Matrica!$H$15,IF(AND(AA152=Matrica!$A$16,AB152=Matrica!$B$3),Matrica!$B$16,IF(AND(AA152=Matrica!$A$16,AB152=Matrica!$E$3),Matrica!$E$16,IF(AND(AA152=Matrica!$A$16,AB152=Matrica!$H$3),Matrica!$H$16,"")))))))))))))))))))))))))))))))))))))))</f>
        <v>3.58</v>
      </c>
      <c r="Z152" s="38">
        <f>IF(AND(AA152=Matrica!$A$4,AB152=Matrica!$B$3),Matrica!$D$4,IF(AND(AA152=Matrica!$A$4,AB152=Matrica!$E$3),Matrica!$G$4,IF(AND(AA152=Matrica!$A$4,AB152=Matrica!$H$3),Matrica!$J$4,IF(AND(AA152=Matrica!$A$5,AB152=Matrica!$B$3),Matrica!$D$5,IF(AND(AA152=Matrica!$A$5,AB152=Matrica!$E$3),Matrica!$G$5,IF(AND(AA152=Matrica!$A$5,AB152=Matrica!$H$3),Matrica!$J$5,IF(AND(AA152=Matrica!$A$6,AB152=Matrica!$B$3),Matrica!$D$6,IF(AND(AA152=Matrica!$A$6,AB152=Matrica!$E$3),Matrica!$G$6,IF(AND(AA152=Matrica!$A$6,AB152=Matrica!$H$3),Matrica!$J$6,IF(AND(AA152=Matrica!$A$7,AB152=Matrica!$B$3),Matrica!$D$7,IF(AND(AA152=Matrica!$A$7,AB152=Matrica!$E$3),Matrica!$G$7,IF(AND(AA152=Matrica!$A$7,AB152=Matrica!$H$3),Matrica!$J$7,IF(AND(AA152=Matrica!$A$8,AB152=Matrica!$B$3),Matrica!$D$8,IF(AND(AA152=Matrica!$A$8,AB152=Matrica!$E$3),Matrica!$G$8,IF(AND(AA152=Matrica!$A$8,AB152=Matrica!$H$3),Matrica!$J$8,IF(AND(AA152=Matrica!$A$9,AB152=Matrica!$B$3),Matrica!$D$9,IF(AND(AA152=Matrica!$A$9,AB152=Matrica!$E$3),Matrica!$G$9,IF(AND(AA152=Matrica!$A$9,AB152=Matrica!$H$3),Matrica!$J$9,IF(AND(AA152=Matrica!$A$10,AB152=Matrica!$B$3),Matrica!$D$10,IF(AND(AA152=Matrica!$A$10,AB152=Matrica!$E$3),Matrica!$G$10,IF(AND(AA152=Matrica!$A$10,AB152=Matrica!$H$3),Matrica!$J$10,IF(AND(AA152=Matrica!$A$11,AB152=Matrica!$B$3),Matrica!$D$11,IF(AND(AA152=Matrica!$A$11,AB152=Matrica!$E$3),Matrica!$G$11,IF(AND(AA152=Matrica!$A$11,AB152=Matrica!$H$3),Matrica!$J$11,IF(AND(AA152=Matrica!$A$12,AB152=Matrica!$B$3),Matrica!$D$12,IF(AND(AA152=Matrica!$A$12,AB152=Matrica!$E$3),Matrica!$G$12,IF(AND(AA152=Matrica!$A$12,AB152=Matrica!$H$3),Matrica!$J$12,IF(AND(AA152=Matrica!$A$13,AB152=Matrica!$B$3),Matrica!$D$13,IF(AND(AA152=Matrica!$A$13,AB152=Matrica!$E$3),Matrica!$G$13,IF(AND(AA152=Matrica!$A$13,AB152=Matrica!$H$3),Matrica!$J$13,IF(AND(AA152=Matrica!$A$14,AB152=Matrica!$B$3),Matrica!$D$14,IF(AND(AA152=Matrica!$A$14,AB152=Matrica!$E$3),Matrica!$G$14,IF(AND(AA152=Matrica!$A$14,AB152=Matrica!$H$3),Matrica!$J$14,IF(AND(AA152=Matrica!$A$15,AB152=Matrica!$B$3),Matrica!$D$15,IF(AND(AA152=Matrica!$A$15,AB152=Matrica!$E$3),Matrica!$G$15,IF(AND(AA152=Matrica!$A$15,AB152=Matrica!$H$3),Matrica!$J$15,IF(AND(AA152=Matrica!$A$16,AB152=Matrica!$B$3),Matrica!$D$16,IF(AND(AA152=Matrica!$A$16,AB152=Matrica!$E$3),Matrica!$G$16,IF(AND(AA152=Matrica!$A$16,AB152=Matrica!$H$3),Matrica!$J$16,"")))))))))))))))))))))))))))))))))))))))</f>
        <v>3.83</v>
      </c>
      <c r="AA152" s="45" t="s">
        <v>9</v>
      </c>
      <c r="AB152" s="45">
        <v>2</v>
      </c>
      <c r="AC152" s="50">
        <v>3.72</v>
      </c>
      <c r="AD152" s="37" t="str">
        <f t="shared" si="38"/>
        <v>ISTI</v>
      </c>
      <c r="AE152" s="37">
        <f t="shared" si="36"/>
        <v>6.8965517241379377</v>
      </c>
      <c r="AF152" s="37">
        <f t="shared" si="37"/>
        <v>-2.8720626631853752E-2</v>
      </c>
      <c r="AG152" s="47">
        <v>1</v>
      </c>
    </row>
    <row r="153" spans="3:34" ht="45" customHeight="1" x14ac:dyDescent="0.25">
      <c r="C153" s="52" t="s">
        <v>285</v>
      </c>
      <c r="D153" s="43" t="s">
        <v>107</v>
      </c>
      <c r="E153" s="39" t="s">
        <v>10</v>
      </c>
      <c r="F153" s="43" t="s">
        <v>137</v>
      </c>
      <c r="G153" s="38"/>
      <c r="H153" s="38"/>
      <c r="I153" s="38"/>
      <c r="J153" s="38">
        <v>17.32</v>
      </c>
      <c r="K153" s="38">
        <v>17.32</v>
      </c>
      <c r="L153" s="42">
        <f t="shared" si="43"/>
        <v>17.32</v>
      </c>
      <c r="M153" s="42">
        <f t="shared" si="44"/>
        <v>17.32</v>
      </c>
      <c r="N153" s="41">
        <v>2871.8</v>
      </c>
      <c r="O153" s="41">
        <f t="shared" si="39"/>
        <v>49739.576000000001</v>
      </c>
      <c r="P153" s="41">
        <f t="shared" si="40"/>
        <v>49739.576000000001</v>
      </c>
      <c r="Q153" s="41">
        <f t="shared" si="41"/>
        <v>17.654737962979397</v>
      </c>
      <c r="R153" s="41">
        <f t="shared" si="42"/>
        <v>17.654737962979397</v>
      </c>
      <c r="S153" s="41">
        <v>3.48</v>
      </c>
      <c r="T153" s="38" t="s">
        <v>9</v>
      </c>
      <c r="U153" s="38" t="s">
        <v>292</v>
      </c>
      <c r="V153" s="41">
        <v>3.48</v>
      </c>
      <c r="W153" s="38" t="s">
        <v>9</v>
      </c>
      <c r="X153" s="38" t="s">
        <v>292</v>
      </c>
      <c r="Y153" s="38">
        <f>IF(AND(AA153=Matrica!$A$4,AB153=Matrica!$B$3),Matrica!$B$4,IF(AND(AA153=Matrica!$A$4,AB153=Matrica!$E$3),Matrica!$E$4,IF(AND(AA153=Matrica!$A$4,AB153=Matrica!$H$3),Matrica!$H$4,IF(AND(AA153=Matrica!$A$5,AB153=Matrica!$B$3),Matrica!$B$5,IF(AND(AA153=Matrica!$A$5,AB153=Matrica!$E$3),Matrica!$E$5,IF(AND(AA153=Matrica!$A$5,AB153=Matrica!$H$3),Matrica!$H$5,IF(AND(AA153=Matrica!$A$6,AB153=Matrica!$B$3),Matrica!$B$6,IF(AND(AA153=Matrica!$A$6,AB153=Matrica!$E$3),Matrica!$E$6,IF(AND(AA153=Matrica!$A$6,AB153=Matrica!$H$3),Matrica!$H$6,IF(AND(AA153=Matrica!$A$7,AB153=Matrica!$B$3),Matrica!$B$7,IF(AND(AA153=Matrica!$A$7,AB153=Matrica!$E$3),Matrica!$E$7,IF(AND(AA153=Matrica!$A$7,AB153=Matrica!$H$3),Matrica!$H$7,IF(AND(AA153=Matrica!$A$8,AB153=Matrica!$B$3),Matrica!$B$8,IF(AND(AA153=Matrica!$A$8,AB153=Matrica!$E$3),Matrica!$E$8,IF(AND(AA153=Matrica!$A$8,AB153=Matrica!$H$3),Matrica!$H$8,IF(AND(AA153=Matrica!$A$9,AB153=Matrica!$B$3),Matrica!$B$9,IF(AND(AA153=Matrica!$A$9,AB153=Matrica!$E$3),Matrica!$E$9,IF(AND(AA153=Matrica!$A$9,AB153=Matrica!$H$3),Matrica!$H$9,IF(AND(AA153=Matrica!$A$10,AB153=Matrica!$B$3),Matrica!$B$10,IF(AND(AA153=Matrica!$A$10,AB153=Matrica!$E$3),Matrica!$E$10,IF(AND(AA153=Matrica!$A$10,AB153=Matrica!$H$3),Matrica!$H$10,IF(AND(AA153=Matrica!$A$11,AB153=Matrica!$B$3),Matrica!$B$11,IF(AND(AA153=Matrica!$A$11,AB153=Matrica!$E$3),Matrica!$E$11,IF(AND(AA153=Matrica!$A$11,AB153=Matrica!$H$3),Matrica!$H$11,IF(AND(AA153=Matrica!$A$12,AB153=Matrica!$B$3),Matrica!$B$12,IF(AND(AA153=Matrica!$A$12,AB153=Matrica!$E$3),Matrica!$E$12,IF(AND(AA153=Matrica!$A$12,AB153=Matrica!$H$3),Matrica!$H$12,IF(AND(AA153=Matrica!$A$13,AB153=Matrica!$B$3),Matrica!$B$13,IF(AND(AA153=Matrica!$A$13,AB153=Matrica!$E$3),Matrica!$E$13,IF(AND(AA153=Matrica!$A$13,AB153=Matrica!$H$3),Matrica!$H$13,IF(AND(AA153=Matrica!$A$14,AB153=Matrica!$B$3),Matrica!$B$14,IF(AND(AA153=Matrica!$A$14,AB153=Matrica!$E$3),Matrica!$E$14,IF(AND(AA153=Matrica!$A$14,AB153=Matrica!$H$3),Matrica!$H$14,IF(AND(AA153=Matrica!$A$15,AB153=Matrica!$B$3),Matrica!$B$15,IF(AND(AA153=Matrica!$A$15,AB153=Matrica!$E$3),Matrica!$E$15,IF(AND(AA153=Matrica!$A$15,AB153=Matrica!$H$3),Matrica!$H$15,IF(AND(AA153=Matrica!$A$16,AB153=Matrica!$B$3),Matrica!$B$16,IF(AND(AA153=Matrica!$A$16,AB153=Matrica!$E$3),Matrica!$E$16,IF(AND(AA153=Matrica!$A$16,AB153=Matrica!$H$3),Matrica!$H$16,"")))))))))))))))))))))))))))))))))))))))</f>
        <v>3.84</v>
      </c>
      <c r="Z153" s="38">
        <f>IF(AND(AA153=Matrica!$A$4,AB153=Matrica!$B$3),Matrica!$D$4,IF(AND(AA153=Matrica!$A$4,AB153=Matrica!$E$3),Matrica!$G$4,IF(AND(AA153=Matrica!$A$4,AB153=Matrica!$H$3),Matrica!$J$4,IF(AND(AA153=Matrica!$A$5,AB153=Matrica!$B$3),Matrica!$D$5,IF(AND(AA153=Matrica!$A$5,AB153=Matrica!$E$3),Matrica!$G$5,IF(AND(AA153=Matrica!$A$5,AB153=Matrica!$H$3),Matrica!$J$5,IF(AND(AA153=Matrica!$A$6,AB153=Matrica!$B$3),Matrica!$D$6,IF(AND(AA153=Matrica!$A$6,AB153=Matrica!$E$3),Matrica!$G$6,IF(AND(AA153=Matrica!$A$6,AB153=Matrica!$H$3),Matrica!$J$6,IF(AND(AA153=Matrica!$A$7,AB153=Matrica!$B$3),Matrica!$D$7,IF(AND(AA153=Matrica!$A$7,AB153=Matrica!$E$3),Matrica!$G$7,IF(AND(AA153=Matrica!$A$7,AB153=Matrica!$H$3),Matrica!$J$7,IF(AND(AA153=Matrica!$A$8,AB153=Matrica!$B$3),Matrica!$D$8,IF(AND(AA153=Matrica!$A$8,AB153=Matrica!$E$3),Matrica!$G$8,IF(AND(AA153=Matrica!$A$8,AB153=Matrica!$H$3),Matrica!$J$8,IF(AND(AA153=Matrica!$A$9,AB153=Matrica!$B$3),Matrica!$D$9,IF(AND(AA153=Matrica!$A$9,AB153=Matrica!$E$3),Matrica!$G$9,IF(AND(AA153=Matrica!$A$9,AB153=Matrica!$H$3),Matrica!$J$9,IF(AND(AA153=Matrica!$A$10,AB153=Matrica!$B$3),Matrica!$D$10,IF(AND(AA153=Matrica!$A$10,AB153=Matrica!$E$3),Matrica!$G$10,IF(AND(AA153=Matrica!$A$10,AB153=Matrica!$H$3),Matrica!$J$10,IF(AND(AA153=Matrica!$A$11,AB153=Matrica!$B$3),Matrica!$D$11,IF(AND(AA153=Matrica!$A$11,AB153=Matrica!$E$3),Matrica!$G$11,IF(AND(AA153=Matrica!$A$11,AB153=Matrica!$H$3),Matrica!$J$11,IF(AND(AA153=Matrica!$A$12,AB153=Matrica!$B$3),Matrica!$D$12,IF(AND(AA153=Matrica!$A$12,AB153=Matrica!$E$3),Matrica!$G$12,IF(AND(AA153=Matrica!$A$12,AB153=Matrica!$H$3),Matrica!$J$12,IF(AND(AA153=Matrica!$A$13,AB153=Matrica!$B$3),Matrica!$D$13,IF(AND(AA153=Matrica!$A$13,AB153=Matrica!$E$3),Matrica!$G$13,IF(AND(AA153=Matrica!$A$13,AB153=Matrica!$H$3),Matrica!$J$13,IF(AND(AA153=Matrica!$A$14,AB153=Matrica!$B$3),Matrica!$D$14,IF(AND(AA153=Matrica!$A$14,AB153=Matrica!$E$3),Matrica!$G$14,IF(AND(AA153=Matrica!$A$14,AB153=Matrica!$H$3),Matrica!$J$14,IF(AND(AA153=Matrica!$A$15,AB153=Matrica!$B$3),Matrica!$D$15,IF(AND(AA153=Matrica!$A$15,AB153=Matrica!$E$3),Matrica!$G$15,IF(AND(AA153=Matrica!$A$15,AB153=Matrica!$H$3),Matrica!$J$15,IF(AND(AA153=Matrica!$A$16,AB153=Matrica!$B$3),Matrica!$D$16,IF(AND(AA153=Matrica!$A$16,AB153=Matrica!$E$3),Matrica!$G$16,IF(AND(AA153=Matrica!$A$16,AB153=Matrica!$H$3),Matrica!$J$16,"")))))))))))))))))))))))))))))))))))))))</f>
        <v>3.96</v>
      </c>
      <c r="AA153" s="45" t="s">
        <v>9</v>
      </c>
      <c r="AB153" s="45">
        <v>3</v>
      </c>
      <c r="AC153" s="50">
        <v>3.84</v>
      </c>
      <c r="AD153" s="37" t="str">
        <f t="shared" si="38"/>
        <v>RAST</v>
      </c>
      <c r="AE153" s="37">
        <f t="shared" si="36"/>
        <v>10.344827586206893</v>
      </c>
      <c r="AF153" s="37">
        <f t="shared" si="37"/>
        <v>0.10344827586206894</v>
      </c>
      <c r="AG153" s="47">
        <v>1186.32</v>
      </c>
    </row>
    <row r="154" spans="3:34" ht="30" customHeight="1" x14ac:dyDescent="0.25">
      <c r="C154" s="52" t="s">
        <v>286</v>
      </c>
      <c r="D154" s="43" t="s">
        <v>107</v>
      </c>
      <c r="E154" s="39" t="s">
        <v>11</v>
      </c>
      <c r="F154" s="43" t="s">
        <v>137</v>
      </c>
      <c r="G154" s="38"/>
      <c r="H154" s="38"/>
      <c r="I154" s="38"/>
      <c r="J154" s="38">
        <v>13.73</v>
      </c>
      <c r="K154" s="38">
        <v>13.73</v>
      </c>
      <c r="L154" s="42">
        <f t="shared" si="43"/>
        <v>13.73</v>
      </c>
      <c r="M154" s="42">
        <f t="shared" si="44"/>
        <v>13.73</v>
      </c>
      <c r="N154" s="41">
        <v>2871.8</v>
      </c>
      <c r="O154" s="41">
        <f t="shared" si="39"/>
        <v>39429.814000000006</v>
      </c>
      <c r="P154" s="41">
        <f t="shared" si="40"/>
        <v>39429.814000000006</v>
      </c>
      <c r="Q154" s="41">
        <f t="shared" si="41"/>
        <v>13.995355209682861</v>
      </c>
      <c r="R154" s="41">
        <f t="shared" si="42"/>
        <v>13.995355209682861</v>
      </c>
      <c r="S154" s="41">
        <v>2.76</v>
      </c>
      <c r="T154" s="38" t="s">
        <v>11</v>
      </c>
      <c r="U154" s="38" t="s">
        <v>293</v>
      </c>
      <c r="V154" s="41">
        <v>2.76</v>
      </c>
      <c r="W154" s="38" t="s">
        <v>11</v>
      </c>
      <c r="X154" s="38" t="s">
        <v>293</v>
      </c>
      <c r="Y154" s="38">
        <f>IF(AND(AA154=Matrica!$A$4,AB154=Matrica!$B$3),Matrica!$B$4,IF(AND(AA154=Matrica!$A$4,AB154=Matrica!$E$3),Matrica!$E$4,IF(AND(AA154=Matrica!$A$4,AB154=Matrica!$H$3),Matrica!$H$4,IF(AND(AA154=Matrica!$A$5,AB154=Matrica!$B$3),Matrica!$B$5,IF(AND(AA154=Matrica!$A$5,AB154=Matrica!$E$3),Matrica!$E$5,IF(AND(AA154=Matrica!$A$5,AB154=Matrica!$H$3),Matrica!$H$5,IF(AND(AA154=Matrica!$A$6,AB154=Matrica!$B$3),Matrica!$B$6,IF(AND(AA154=Matrica!$A$6,AB154=Matrica!$E$3),Matrica!$E$6,IF(AND(AA154=Matrica!$A$6,AB154=Matrica!$H$3),Matrica!$H$6,IF(AND(AA154=Matrica!$A$7,AB154=Matrica!$B$3),Matrica!$B$7,IF(AND(AA154=Matrica!$A$7,AB154=Matrica!$E$3),Matrica!$E$7,IF(AND(AA154=Matrica!$A$7,AB154=Matrica!$H$3),Matrica!$H$7,IF(AND(AA154=Matrica!$A$8,AB154=Matrica!$B$3),Matrica!$B$8,IF(AND(AA154=Matrica!$A$8,AB154=Matrica!$E$3),Matrica!$E$8,IF(AND(AA154=Matrica!$A$8,AB154=Matrica!$H$3),Matrica!$H$8,IF(AND(AA154=Matrica!$A$9,AB154=Matrica!$B$3),Matrica!$B$9,IF(AND(AA154=Matrica!$A$9,AB154=Matrica!$E$3),Matrica!$E$9,IF(AND(AA154=Matrica!$A$9,AB154=Matrica!$H$3),Matrica!$H$9,IF(AND(AA154=Matrica!$A$10,AB154=Matrica!$B$3),Matrica!$B$10,IF(AND(AA154=Matrica!$A$10,AB154=Matrica!$E$3),Matrica!$E$10,IF(AND(AA154=Matrica!$A$10,AB154=Matrica!$H$3),Matrica!$H$10,IF(AND(AA154=Matrica!$A$11,AB154=Matrica!$B$3),Matrica!$B$11,IF(AND(AA154=Matrica!$A$11,AB154=Matrica!$E$3),Matrica!$E$11,IF(AND(AA154=Matrica!$A$11,AB154=Matrica!$H$3),Matrica!$H$11,IF(AND(AA154=Matrica!$A$12,AB154=Matrica!$B$3),Matrica!$B$12,IF(AND(AA154=Matrica!$A$12,AB154=Matrica!$E$3),Matrica!$E$12,IF(AND(AA154=Matrica!$A$12,AB154=Matrica!$H$3),Matrica!$H$12,IF(AND(AA154=Matrica!$A$13,AB154=Matrica!$B$3),Matrica!$B$13,IF(AND(AA154=Matrica!$A$13,AB154=Matrica!$E$3),Matrica!$E$13,IF(AND(AA154=Matrica!$A$13,AB154=Matrica!$H$3),Matrica!$H$13,IF(AND(AA154=Matrica!$A$14,AB154=Matrica!$B$3),Matrica!$B$14,IF(AND(AA154=Matrica!$A$14,AB154=Matrica!$E$3),Matrica!$E$14,IF(AND(AA154=Matrica!$A$14,AB154=Matrica!$H$3),Matrica!$H$14,IF(AND(AA154=Matrica!$A$15,AB154=Matrica!$B$3),Matrica!$B$15,IF(AND(AA154=Matrica!$A$15,AB154=Matrica!$E$3),Matrica!$E$15,IF(AND(AA154=Matrica!$A$15,AB154=Matrica!$H$3),Matrica!$H$15,IF(AND(AA154=Matrica!$A$16,AB154=Matrica!$B$3),Matrica!$B$16,IF(AND(AA154=Matrica!$A$16,AB154=Matrica!$E$3),Matrica!$E$16,IF(AND(AA154=Matrica!$A$16,AB154=Matrica!$H$3),Matrica!$H$16,"")))))))))))))))))))))))))))))))))))))))</f>
        <v>3.12</v>
      </c>
      <c r="Z154" s="38">
        <f>IF(AND(AA154=Matrica!$A$4,AB154=Matrica!$B$3),Matrica!$D$4,IF(AND(AA154=Matrica!$A$4,AB154=Matrica!$E$3),Matrica!$G$4,IF(AND(AA154=Matrica!$A$4,AB154=Matrica!$H$3),Matrica!$J$4,IF(AND(AA154=Matrica!$A$5,AB154=Matrica!$B$3),Matrica!$D$5,IF(AND(AA154=Matrica!$A$5,AB154=Matrica!$E$3),Matrica!$G$5,IF(AND(AA154=Matrica!$A$5,AB154=Matrica!$H$3),Matrica!$J$5,IF(AND(AA154=Matrica!$A$6,AB154=Matrica!$B$3),Matrica!$D$6,IF(AND(AA154=Matrica!$A$6,AB154=Matrica!$E$3),Matrica!$G$6,IF(AND(AA154=Matrica!$A$6,AB154=Matrica!$H$3),Matrica!$J$6,IF(AND(AA154=Matrica!$A$7,AB154=Matrica!$B$3),Matrica!$D$7,IF(AND(AA154=Matrica!$A$7,AB154=Matrica!$E$3),Matrica!$G$7,IF(AND(AA154=Matrica!$A$7,AB154=Matrica!$H$3),Matrica!$J$7,IF(AND(AA154=Matrica!$A$8,AB154=Matrica!$B$3),Matrica!$D$8,IF(AND(AA154=Matrica!$A$8,AB154=Matrica!$E$3),Matrica!$G$8,IF(AND(AA154=Matrica!$A$8,AB154=Matrica!$H$3),Matrica!$J$8,IF(AND(AA154=Matrica!$A$9,AB154=Matrica!$B$3),Matrica!$D$9,IF(AND(AA154=Matrica!$A$9,AB154=Matrica!$E$3),Matrica!$G$9,IF(AND(AA154=Matrica!$A$9,AB154=Matrica!$H$3),Matrica!$J$9,IF(AND(AA154=Matrica!$A$10,AB154=Matrica!$B$3),Matrica!$D$10,IF(AND(AA154=Matrica!$A$10,AB154=Matrica!$E$3),Matrica!$G$10,IF(AND(AA154=Matrica!$A$10,AB154=Matrica!$H$3),Matrica!$J$10,IF(AND(AA154=Matrica!$A$11,AB154=Matrica!$B$3),Matrica!$D$11,IF(AND(AA154=Matrica!$A$11,AB154=Matrica!$E$3),Matrica!$G$11,IF(AND(AA154=Matrica!$A$11,AB154=Matrica!$H$3),Matrica!$J$11,IF(AND(AA154=Matrica!$A$12,AB154=Matrica!$B$3),Matrica!$D$12,IF(AND(AA154=Matrica!$A$12,AB154=Matrica!$E$3),Matrica!$G$12,IF(AND(AA154=Matrica!$A$12,AB154=Matrica!$H$3),Matrica!$J$12,IF(AND(AA154=Matrica!$A$13,AB154=Matrica!$B$3),Matrica!$D$13,IF(AND(AA154=Matrica!$A$13,AB154=Matrica!$E$3),Matrica!$G$13,IF(AND(AA154=Matrica!$A$13,AB154=Matrica!$H$3),Matrica!$J$13,IF(AND(AA154=Matrica!$A$14,AB154=Matrica!$B$3),Matrica!$D$14,IF(AND(AA154=Matrica!$A$14,AB154=Matrica!$E$3),Matrica!$G$14,IF(AND(AA154=Matrica!$A$14,AB154=Matrica!$H$3),Matrica!$J$14,IF(AND(AA154=Matrica!$A$15,AB154=Matrica!$B$3),Matrica!$D$15,IF(AND(AA154=Matrica!$A$15,AB154=Matrica!$E$3),Matrica!$G$15,IF(AND(AA154=Matrica!$A$15,AB154=Matrica!$H$3),Matrica!$J$15,IF(AND(AA154=Matrica!$A$16,AB154=Matrica!$B$3),Matrica!$D$16,IF(AND(AA154=Matrica!$A$16,AB154=Matrica!$E$3),Matrica!$G$16,IF(AND(AA154=Matrica!$A$16,AB154=Matrica!$H$3),Matrica!$J$16,"")))))))))))))))))))))))))))))))))))))))</f>
        <v>3.33</v>
      </c>
      <c r="AA154" s="45" t="s">
        <v>10</v>
      </c>
      <c r="AB154" s="45">
        <v>2</v>
      </c>
      <c r="AC154" s="50">
        <v>3.31</v>
      </c>
      <c r="AD154" s="37" t="str">
        <f t="shared" si="38"/>
        <v>RAST</v>
      </c>
      <c r="AE154" s="37">
        <f t="shared" si="36"/>
        <v>19.927536231884069</v>
      </c>
      <c r="AF154" s="37">
        <f t="shared" si="37"/>
        <v>0.19927536231884069</v>
      </c>
      <c r="AG154" s="47">
        <v>146.26</v>
      </c>
      <c r="AH154" s="53">
        <f>AC153/((P153-P154)/P154+1)</f>
        <v>3.0440646651270211</v>
      </c>
    </row>
    <row r="155" spans="3:34" ht="30" customHeight="1" x14ac:dyDescent="0.25">
      <c r="C155" s="52" t="s">
        <v>287</v>
      </c>
      <c r="D155" s="43" t="s">
        <v>108</v>
      </c>
      <c r="E155" s="39" t="s">
        <v>10</v>
      </c>
      <c r="F155" s="43" t="s">
        <v>137</v>
      </c>
      <c r="G155" s="38"/>
      <c r="H155" s="38"/>
      <c r="I155" s="38">
        <v>0.1</v>
      </c>
      <c r="J155" s="38">
        <v>13.73</v>
      </c>
      <c r="K155" s="38">
        <v>17.32</v>
      </c>
      <c r="L155" s="42">
        <f t="shared" si="43"/>
        <v>13.73</v>
      </c>
      <c r="M155" s="42">
        <f t="shared" si="44"/>
        <v>19.052</v>
      </c>
      <c r="N155" s="41">
        <v>2871.8</v>
      </c>
      <c r="O155" s="41">
        <f t="shared" si="39"/>
        <v>39429.814000000006</v>
      </c>
      <c r="P155" s="41">
        <f t="shared" si="40"/>
        <v>54713.533600000002</v>
      </c>
      <c r="Q155" s="41">
        <f t="shared" si="41"/>
        <v>13.995355209682861</v>
      </c>
      <c r="R155" s="41">
        <f t="shared" si="42"/>
        <v>19.420211759277336</v>
      </c>
      <c r="S155" s="41">
        <v>2.76</v>
      </c>
      <c r="T155" s="38" t="s">
        <v>11</v>
      </c>
      <c r="U155" s="38" t="s">
        <v>293</v>
      </c>
      <c r="V155" s="41">
        <v>3.83</v>
      </c>
      <c r="W155" s="38" t="s">
        <v>9</v>
      </c>
      <c r="X155" s="38" t="s">
        <v>291</v>
      </c>
      <c r="Y155" s="38">
        <f>IF(AND(AA155=Matrica!$A$4,AB155=Matrica!$B$3),Matrica!$B$4,IF(AND(AA155=Matrica!$A$4,AB155=Matrica!$E$3),Matrica!$E$4,IF(AND(AA155=Matrica!$A$4,AB155=Matrica!$H$3),Matrica!$H$4,IF(AND(AA155=Matrica!$A$5,AB155=Matrica!$B$3),Matrica!$B$5,IF(AND(AA155=Matrica!$A$5,AB155=Matrica!$E$3),Matrica!$E$5,IF(AND(AA155=Matrica!$A$5,AB155=Matrica!$H$3),Matrica!$H$5,IF(AND(AA155=Matrica!$A$6,AB155=Matrica!$B$3),Matrica!$B$6,IF(AND(AA155=Matrica!$A$6,AB155=Matrica!$E$3),Matrica!$E$6,IF(AND(AA155=Matrica!$A$6,AB155=Matrica!$H$3),Matrica!$H$6,IF(AND(AA155=Matrica!$A$7,AB155=Matrica!$B$3),Matrica!$B$7,IF(AND(AA155=Matrica!$A$7,AB155=Matrica!$E$3),Matrica!$E$7,IF(AND(AA155=Matrica!$A$7,AB155=Matrica!$H$3),Matrica!$H$7,IF(AND(AA155=Matrica!$A$8,AB155=Matrica!$B$3),Matrica!$B$8,IF(AND(AA155=Matrica!$A$8,AB155=Matrica!$E$3),Matrica!$E$8,IF(AND(AA155=Matrica!$A$8,AB155=Matrica!$H$3),Matrica!$H$8,IF(AND(AA155=Matrica!$A$9,AB155=Matrica!$B$3),Matrica!$B$9,IF(AND(AA155=Matrica!$A$9,AB155=Matrica!$E$3),Matrica!$E$9,IF(AND(AA155=Matrica!$A$9,AB155=Matrica!$H$3),Matrica!$H$9,IF(AND(AA155=Matrica!$A$10,AB155=Matrica!$B$3),Matrica!$B$10,IF(AND(AA155=Matrica!$A$10,AB155=Matrica!$E$3),Matrica!$E$10,IF(AND(AA155=Matrica!$A$10,AB155=Matrica!$H$3),Matrica!$H$10,IF(AND(AA155=Matrica!$A$11,AB155=Matrica!$B$3),Matrica!$B$11,IF(AND(AA155=Matrica!$A$11,AB155=Matrica!$E$3),Matrica!$E$11,IF(AND(AA155=Matrica!$A$11,AB155=Matrica!$H$3),Matrica!$H$11,IF(AND(AA155=Matrica!$A$12,AB155=Matrica!$B$3),Matrica!$B$12,IF(AND(AA155=Matrica!$A$12,AB155=Matrica!$E$3),Matrica!$E$12,IF(AND(AA155=Matrica!$A$12,AB155=Matrica!$H$3),Matrica!$H$12,IF(AND(AA155=Matrica!$A$13,AB155=Matrica!$B$3),Matrica!$B$13,IF(AND(AA155=Matrica!$A$13,AB155=Matrica!$E$3),Matrica!$E$13,IF(AND(AA155=Matrica!$A$13,AB155=Matrica!$H$3),Matrica!$H$13,IF(AND(AA155=Matrica!$A$14,AB155=Matrica!$B$3),Matrica!$B$14,IF(AND(AA155=Matrica!$A$14,AB155=Matrica!$E$3),Matrica!$E$14,IF(AND(AA155=Matrica!$A$14,AB155=Matrica!$H$3),Matrica!$H$14,IF(AND(AA155=Matrica!$A$15,AB155=Matrica!$B$3),Matrica!$B$15,IF(AND(AA155=Matrica!$A$15,AB155=Matrica!$E$3),Matrica!$E$15,IF(AND(AA155=Matrica!$A$15,AB155=Matrica!$H$3),Matrica!$H$15,IF(AND(AA155=Matrica!$A$16,AB155=Matrica!$B$3),Matrica!$B$16,IF(AND(AA155=Matrica!$A$16,AB155=Matrica!$E$3),Matrica!$E$16,IF(AND(AA155=Matrica!$A$16,AB155=Matrica!$H$3),Matrica!$H$16,"")))))))))))))))))))))))))))))))))))))))</f>
        <v>3.84</v>
      </c>
      <c r="Z155" s="38">
        <f>IF(AND(AA155=Matrica!$A$4,AB155=Matrica!$B$3),Matrica!$D$4,IF(AND(AA155=Matrica!$A$4,AB155=Matrica!$E$3),Matrica!$G$4,IF(AND(AA155=Matrica!$A$4,AB155=Matrica!$H$3),Matrica!$J$4,IF(AND(AA155=Matrica!$A$5,AB155=Matrica!$B$3),Matrica!$D$5,IF(AND(AA155=Matrica!$A$5,AB155=Matrica!$E$3),Matrica!$G$5,IF(AND(AA155=Matrica!$A$5,AB155=Matrica!$H$3),Matrica!$J$5,IF(AND(AA155=Matrica!$A$6,AB155=Matrica!$B$3),Matrica!$D$6,IF(AND(AA155=Matrica!$A$6,AB155=Matrica!$E$3),Matrica!$G$6,IF(AND(AA155=Matrica!$A$6,AB155=Matrica!$H$3),Matrica!$J$6,IF(AND(AA155=Matrica!$A$7,AB155=Matrica!$B$3),Matrica!$D$7,IF(AND(AA155=Matrica!$A$7,AB155=Matrica!$E$3),Matrica!$G$7,IF(AND(AA155=Matrica!$A$7,AB155=Matrica!$H$3),Matrica!$J$7,IF(AND(AA155=Matrica!$A$8,AB155=Matrica!$B$3),Matrica!$D$8,IF(AND(AA155=Matrica!$A$8,AB155=Matrica!$E$3),Matrica!$G$8,IF(AND(AA155=Matrica!$A$8,AB155=Matrica!$H$3),Matrica!$J$8,IF(AND(AA155=Matrica!$A$9,AB155=Matrica!$B$3),Matrica!$D$9,IF(AND(AA155=Matrica!$A$9,AB155=Matrica!$E$3),Matrica!$G$9,IF(AND(AA155=Matrica!$A$9,AB155=Matrica!$H$3),Matrica!$J$9,IF(AND(AA155=Matrica!$A$10,AB155=Matrica!$B$3),Matrica!$D$10,IF(AND(AA155=Matrica!$A$10,AB155=Matrica!$E$3),Matrica!$G$10,IF(AND(AA155=Matrica!$A$10,AB155=Matrica!$H$3),Matrica!$J$10,IF(AND(AA155=Matrica!$A$11,AB155=Matrica!$B$3),Matrica!$D$11,IF(AND(AA155=Matrica!$A$11,AB155=Matrica!$E$3),Matrica!$G$11,IF(AND(AA155=Matrica!$A$11,AB155=Matrica!$H$3),Matrica!$J$11,IF(AND(AA155=Matrica!$A$12,AB155=Matrica!$B$3),Matrica!$D$12,IF(AND(AA155=Matrica!$A$12,AB155=Matrica!$E$3),Matrica!$G$12,IF(AND(AA155=Matrica!$A$12,AB155=Matrica!$H$3),Matrica!$J$12,IF(AND(AA155=Matrica!$A$13,AB155=Matrica!$B$3),Matrica!$D$13,IF(AND(AA155=Matrica!$A$13,AB155=Matrica!$E$3),Matrica!$G$13,IF(AND(AA155=Matrica!$A$13,AB155=Matrica!$H$3),Matrica!$J$13,IF(AND(AA155=Matrica!$A$14,AB155=Matrica!$B$3),Matrica!$D$14,IF(AND(AA155=Matrica!$A$14,AB155=Matrica!$E$3),Matrica!$G$14,IF(AND(AA155=Matrica!$A$14,AB155=Matrica!$H$3),Matrica!$J$14,IF(AND(AA155=Matrica!$A$15,AB155=Matrica!$B$3),Matrica!$D$15,IF(AND(AA155=Matrica!$A$15,AB155=Matrica!$E$3),Matrica!$G$15,IF(AND(AA155=Matrica!$A$15,AB155=Matrica!$H$3),Matrica!$J$15,IF(AND(AA155=Matrica!$A$16,AB155=Matrica!$B$3),Matrica!$D$16,IF(AND(AA155=Matrica!$A$16,AB155=Matrica!$E$3),Matrica!$G$16,IF(AND(AA155=Matrica!$A$16,AB155=Matrica!$H$3),Matrica!$J$16,"")))))))))))))))))))))))))))))))))))))))</f>
        <v>3.96</v>
      </c>
      <c r="AA155" s="45" t="s">
        <v>9</v>
      </c>
      <c r="AB155" s="45">
        <v>3</v>
      </c>
      <c r="AC155" s="50">
        <v>3.84</v>
      </c>
      <c r="AD155" s="37" t="str">
        <f t="shared" si="38"/>
        <v>RAST</v>
      </c>
      <c r="AE155" s="37">
        <f t="shared" si="36"/>
        <v>39.130434782608702</v>
      </c>
      <c r="AF155" s="37">
        <f t="shared" si="37"/>
        <v>2.6109660574411974E-3</v>
      </c>
      <c r="AG155" s="47">
        <v>19.170000000000002</v>
      </c>
    </row>
    <row r="156" spans="3:34" ht="30" customHeight="1" x14ac:dyDescent="0.25">
      <c r="C156" s="52" t="s">
        <v>288</v>
      </c>
      <c r="D156" s="43" t="s">
        <v>108</v>
      </c>
      <c r="E156" s="39" t="s">
        <v>11</v>
      </c>
      <c r="F156" s="43" t="s">
        <v>137</v>
      </c>
      <c r="G156" s="38"/>
      <c r="H156" s="38"/>
      <c r="I156" s="38">
        <v>0.1</v>
      </c>
      <c r="J156" s="38">
        <v>13.73</v>
      </c>
      <c r="K156" s="38">
        <v>13.73</v>
      </c>
      <c r="L156" s="42">
        <f t="shared" si="43"/>
        <v>13.73</v>
      </c>
      <c r="M156" s="42">
        <f t="shared" si="44"/>
        <v>15.103000000000002</v>
      </c>
      <c r="N156" s="41">
        <v>2871.8</v>
      </c>
      <c r="O156" s="41">
        <f t="shared" si="39"/>
        <v>39429.814000000006</v>
      </c>
      <c r="P156" s="41">
        <f t="shared" si="40"/>
        <v>43372.79540000001</v>
      </c>
      <c r="Q156" s="41">
        <f t="shared" si="41"/>
        <v>13.995355209682861</v>
      </c>
      <c r="R156" s="41">
        <f t="shared" si="42"/>
        <v>15.394890730651149</v>
      </c>
      <c r="S156" s="41">
        <v>2.76</v>
      </c>
      <c r="T156" s="38" t="s">
        <v>11</v>
      </c>
      <c r="U156" s="38" t="s">
        <v>293</v>
      </c>
      <c r="V156" s="41">
        <v>3.04</v>
      </c>
      <c r="W156" s="38" t="s">
        <v>10</v>
      </c>
      <c r="X156" s="38" t="s">
        <v>292</v>
      </c>
      <c r="Y156" s="38">
        <f>IF(AND(AA156=Matrica!$A$4,AB156=Matrica!$B$3),Matrica!$B$4,IF(AND(AA156=Matrica!$A$4,AB156=Matrica!$E$3),Matrica!$E$4,IF(AND(AA156=Matrica!$A$4,AB156=Matrica!$H$3),Matrica!$H$4,IF(AND(AA156=Matrica!$A$5,AB156=Matrica!$B$3),Matrica!$B$5,IF(AND(AA156=Matrica!$A$5,AB156=Matrica!$E$3),Matrica!$E$5,IF(AND(AA156=Matrica!$A$5,AB156=Matrica!$H$3),Matrica!$H$5,IF(AND(AA156=Matrica!$A$6,AB156=Matrica!$B$3),Matrica!$B$6,IF(AND(AA156=Matrica!$A$6,AB156=Matrica!$E$3),Matrica!$E$6,IF(AND(AA156=Matrica!$A$6,AB156=Matrica!$H$3),Matrica!$H$6,IF(AND(AA156=Matrica!$A$7,AB156=Matrica!$B$3),Matrica!$B$7,IF(AND(AA156=Matrica!$A$7,AB156=Matrica!$E$3),Matrica!$E$7,IF(AND(AA156=Matrica!$A$7,AB156=Matrica!$H$3),Matrica!$H$7,IF(AND(AA156=Matrica!$A$8,AB156=Matrica!$B$3),Matrica!$B$8,IF(AND(AA156=Matrica!$A$8,AB156=Matrica!$E$3),Matrica!$E$8,IF(AND(AA156=Matrica!$A$8,AB156=Matrica!$H$3),Matrica!$H$8,IF(AND(AA156=Matrica!$A$9,AB156=Matrica!$B$3),Matrica!$B$9,IF(AND(AA156=Matrica!$A$9,AB156=Matrica!$E$3),Matrica!$E$9,IF(AND(AA156=Matrica!$A$9,AB156=Matrica!$H$3),Matrica!$H$9,IF(AND(AA156=Matrica!$A$10,AB156=Matrica!$B$3),Matrica!$B$10,IF(AND(AA156=Matrica!$A$10,AB156=Matrica!$E$3),Matrica!$E$10,IF(AND(AA156=Matrica!$A$10,AB156=Matrica!$H$3),Matrica!$H$10,IF(AND(AA156=Matrica!$A$11,AB156=Matrica!$B$3),Matrica!$B$11,IF(AND(AA156=Matrica!$A$11,AB156=Matrica!$E$3),Matrica!$E$11,IF(AND(AA156=Matrica!$A$11,AB156=Matrica!$H$3),Matrica!$H$11,IF(AND(AA156=Matrica!$A$12,AB156=Matrica!$B$3),Matrica!$B$12,IF(AND(AA156=Matrica!$A$12,AB156=Matrica!$E$3),Matrica!$E$12,IF(AND(AA156=Matrica!$A$12,AB156=Matrica!$H$3),Matrica!$H$12,IF(AND(AA156=Matrica!$A$13,AB156=Matrica!$B$3),Matrica!$B$13,IF(AND(AA156=Matrica!$A$13,AB156=Matrica!$E$3),Matrica!$E$13,IF(AND(AA156=Matrica!$A$13,AB156=Matrica!$H$3),Matrica!$H$13,IF(AND(AA156=Matrica!$A$14,AB156=Matrica!$B$3),Matrica!$B$14,IF(AND(AA156=Matrica!$A$14,AB156=Matrica!$E$3),Matrica!$E$14,IF(AND(AA156=Matrica!$A$14,AB156=Matrica!$H$3),Matrica!$H$14,IF(AND(AA156=Matrica!$A$15,AB156=Matrica!$B$3),Matrica!$B$15,IF(AND(AA156=Matrica!$A$15,AB156=Matrica!$E$3),Matrica!$E$15,IF(AND(AA156=Matrica!$A$15,AB156=Matrica!$H$3),Matrica!$H$15,IF(AND(AA156=Matrica!$A$16,AB156=Matrica!$B$3),Matrica!$B$16,IF(AND(AA156=Matrica!$A$16,AB156=Matrica!$E$3),Matrica!$E$16,IF(AND(AA156=Matrica!$A$16,AB156=Matrica!$H$3),Matrica!$H$16,"")))))))))))))))))))))))))))))))))))))))</f>
        <v>3.12</v>
      </c>
      <c r="Z156" s="38">
        <f>IF(AND(AA156=Matrica!$A$4,AB156=Matrica!$B$3),Matrica!$D$4,IF(AND(AA156=Matrica!$A$4,AB156=Matrica!$E$3),Matrica!$G$4,IF(AND(AA156=Matrica!$A$4,AB156=Matrica!$H$3),Matrica!$J$4,IF(AND(AA156=Matrica!$A$5,AB156=Matrica!$B$3),Matrica!$D$5,IF(AND(AA156=Matrica!$A$5,AB156=Matrica!$E$3),Matrica!$G$5,IF(AND(AA156=Matrica!$A$5,AB156=Matrica!$H$3),Matrica!$J$5,IF(AND(AA156=Matrica!$A$6,AB156=Matrica!$B$3),Matrica!$D$6,IF(AND(AA156=Matrica!$A$6,AB156=Matrica!$E$3),Matrica!$G$6,IF(AND(AA156=Matrica!$A$6,AB156=Matrica!$H$3),Matrica!$J$6,IF(AND(AA156=Matrica!$A$7,AB156=Matrica!$B$3),Matrica!$D$7,IF(AND(AA156=Matrica!$A$7,AB156=Matrica!$E$3),Matrica!$G$7,IF(AND(AA156=Matrica!$A$7,AB156=Matrica!$H$3),Matrica!$J$7,IF(AND(AA156=Matrica!$A$8,AB156=Matrica!$B$3),Matrica!$D$8,IF(AND(AA156=Matrica!$A$8,AB156=Matrica!$E$3),Matrica!$G$8,IF(AND(AA156=Matrica!$A$8,AB156=Matrica!$H$3),Matrica!$J$8,IF(AND(AA156=Matrica!$A$9,AB156=Matrica!$B$3),Matrica!$D$9,IF(AND(AA156=Matrica!$A$9,AB156=Matrica!$E$3),Matrica!$G$9,IF(AND(AA156=Matrica!$A$9,AB156=Matrica!$H$3),Matrica!$J$9,IF(AND(AA156=Matrica!$A$10,AB156=Matrica!$B$3),Matrica!$D$10,IF(AND(AA156=Matrica!$A$10,AB156=Matrica!$E$3),Matrica!$G$10,IF(AND(AA156=Matrica!$A$10,AB156=Matrica!$H$3),Matrica!$J$10,IF(AND(AA156=Matrica!$A$11,AB156=Matrica!$B$3),Matrica!$D$11,IF(AND(AA156=Matrica!$A$11,AB156=Matrica!$E$3),Matrica!$G$11,IF(AND(AA156=Matrica!$A$11,AB156=Matrica!$H$3),Matrica!$J$11,IF(AND(AA156=Matrica!$A$12,AB156=Matrica!$B$3),Matrica!$D$12,IF(AND(AA156=Matrica!$A$12,AB156=Matrica!$E$3),Matrica!$G$12,IF(AND(AA156=Matrica!$A$12,AB156=Matrica!$H$3),Matrica!$J$12,IF(AND(AA156=Matrica!$A$13,AB156=Matrica!$B$3),Matrica!$D$13,IF(AND(AA156=Matrica!$A$13,AB156=Matrica!$E$3),Matrica!$G$13,IF(AND(AA156=Matrica!$A$13,AB156=Matrica!$H$3),Matrica!$J$13,IF(AND(AA156=Matrica!$A$14,AB156=Matrica!$B$3),Matrica!$D$14,IF(AND(AA156=Matrica!$A$14,AB156=Matrica!$E$3),Matrica!$G$14,IF(AND(AA156=Matrica!$A$14,AB156=Matrica!$H$3),Matrica!$J$14,IF(AND(AA156=Matrica!$A$15,AB156=Matrica!$B$3),Matrica!$D$15,IF(AND(AA156=Matrica!$A$15,AB156=Matrica!$E$3),Matrica!$G$15,IF(AND(AA156=Matrica!$A$15,AB156=Matrica!$H$3),Matrica!$J$15,IF(AND(AA156=Matrica!$A$16,AB156=Matrica!$B$3),Matrica!$D$16,IF(AND(AA156=Matrica!$A$16,AB156=Matrica!$E$3),Matrica!$G$16,IF(AND(AA156=Matrica!$A$16,AB156=Matrica!$H$3),Matrica!$J$16,"")))))))))))))))))))))))))))))))))))))))</f>
        <v>3.33</v>
      </c>
      <c r="AA156" s="45" t="s">
        <v>10</v>
      </c>
      <c r="AB156" s="45">
        <v>2</v>
      </c>
      <c r="AC156" s="50">
        <v>3.31</v>
      </c>
      <c r="AD156" s="37" t="str">
        <f t="shared" si="38"/>
        <v>RAST</v>
      </c>
      <c r="AE156" s="37">
        <f t="shared" si="36"/>
        <v>19.927536231884069</v>
      </c>
      <c r="AF156" s="37">
        <f t="shared" si="37"/>
        <v>8.8815789473684209E-2</v>
      </c>
      <c r="AG156" s="47">
        <v>3</v>
      </c>
      <c r="AH156" s="53">
        <f>AC155/((P155-P156)/P156+1)</f>
        <v>3.0440646651270211</v>
      </c>
    </row>
    <row r="157" spans="3:34" ht="30" customHeight="1" x14ac:dyDescent="0.25">
      <c r="C157" s="52" t="s">
        <v>93</v>
      </c>
      <c r="D157" s="43" t="s">
        <v>89</v>
      </c>
      <c r="E157" s="39" t="s">
        <v>10</v>
      </c>
      <c r="F157" s="43" t="s">
        <v>137</v>
      </c>
      <c r="G157" s="38"/>
      <c r="H157" s="38"/>
      <c r="I157" s="38"/>
      <c r="J157" s="38">
        <v>17.32</v>
      </c>
      <c r="K157" s="38">
        <v>17.32</v>
      </c>
      <c r="L157" s="42">
        <f t="shared" si="43"/>
        <v>17.32</v>
      </c>
      <c r="M157" s="42">
        <f t="shared" si="44"/>
        <v>17.32</v>
      </c>
      <c r="N157" s="41">
        <v>2871.8</v>
      </c>
      <c r="O157" s="41">
        <f t="shared" si="39"/>
        <v>49739.576000000001</v>
      </c>
      <c r="P157" s="41">
        <f t="shared" si="40"/>
        <v>49739.576000000001</v>
      </c>
      <c r="Q157" s="41">
        <f t="shared" si="41"/>
        <v>17.654737962979397</v>
      </c>
      <c r="R157" s="41">
        <f t="shared" si="42"/>
        <v>17.654737962979397</v>
      </c>
      <c r="S157" s="41">
        <v>3.48</v>
      </c>
      <c r="T157" s="38" t="s">
        <v>9</v>
      </c>
      <c r="U157" s="38" t="s">
        <v>292</v>
      </c>
      <c r="V157" s="41">
        <v>3.48</v>
      </c>
      <c r="W157" s="38" t="s">
        <v>9</v>
      </c>
      <c r="X157" s="38" t="s">
        <v>292</v>
      </c>
      <c r="Y157" s="38">
        <f>IF(AND(AA157=Matrica!$A$4,AB157=Matrica!$B$3),Matrica!$B$4,IF(AND(AA157=Matrica!$A$4,AB157=Matrica!$E$3),Matrica!$E$4,IF(AND(AA157=Matrica!$A$4,AB157=Matrica!$H$3),Matrica!$H$4,IF(AND(AA157=Matrica!$A$5,AB157=Matrica!$B$3),Matrica!$B$5,IF(AND(AA157=Matrica!$A$5,AB157=Matrica!$E$3),Matrica!$E$5,IF(AND(AA157=Matrica!$A$5,AB157=Matrica!$H$3),Matrica!$H$5,IF(AND(AA157=Matrica!$A$6,AB157=Matrica!$B$3),Matrica!$B$6,IF(AND(AA157=Matrica!$A$6,AB157=Matrica!$E$3),Matrica!$E$6,IF(AND(AA157=Matrica!$A$6,AB157=Matrica!$H$3),Matrica!$H$6,IF(AND(AA157=Matrica!$A$7,AB157=Matrica!$B$3),Matrica!$B$7,IF(AND(AA157=Matrica!$A$7,AB157=Matrica!$E$3),Matrica!$E$7,IF(AND(AA157=Matrica!$A$7,AB157=Matrica!$H$3),Matrica!$H$7,IF(AND(AA157=Matrica!$A$8,AB157=Matrica!$B$3),Matrica!$B$8,IF(AND(AA157=Matrica!$A$8,AB157=Matrica!$E$3),Matrica!$E$8,IF(AND(AA157=Matrica!$A$8,AB157=Matrica!$H$3),Matrica!$H$8,IF(AND(AA157=Matrica!$A$9,AB157=Matrica!$B$3),Matrica!$B$9,IF(AND(AA157=Matrica!$A$9,AB157=Matrica!$E$3),Matrica!$E$9,IF(AND(AA157=Matrica!$A$9,AB157=Matrica!$H$3),Matrica!$H$9,IF(AND(AA157=Matrica!$A$10,AB157=Matrica!$B$3),Matrica!$B$10,IF(AND(AA157=Matrica!$A$10,AB157=Matrica!$E$3),Matrica!$E$10,IF(AND(AA157=Matrica!$A$10,AB157=Matrica!$H$3),Matrica!$H$10,IF(AND(AA157=Matrica!$A$11,AB157=Matrica!$B$3),Matrica!$B$11,IF(AND(AA157=Matrica!$A$11,AB157=Matrica!$E$3),Matrica!$E$11,IF(AND(AA157=Matrica!$A$11,AB157=Matrica!$H$3),Matrica!$H$11,IF(AND(AA157=Matrica!$A$12,AB157=Matrica!$B$3),Matrica!$B$12,IF(AND(AA157=Matrica!$A$12,AB157=Matrica!$E$3),Matrica!$E$12,IF(AND(AA157=Matrica!$A$12,AB157=Matrica!$H$3),Matrica!$H$12,IF(AND(AA157=Matrica!$A$13,AB157=Matrica!$B$3),Matrica!$B$13,IF(AND(AA157=Matrica!$A$13,AB157=Matrica!$E$3),Matrica!$E$13,IF(AND(AA157=Matrica!$A$13,AB157=Matrica!$H$3),Matrica!$H$13,IF(AND(AA157=Matrica!$A$14,AB157=Matrica!$B$3),Matrica!$B$14,IF(AND(AA157=Matrica!$A$14,AB157=Matrica!$E$3),Matrica!$E$14,IF(AND(AA157=Matrica!$A$14,AB157=Matrica!$H$3),Matrica!$H$14,IF(AND(AA157=Matrica!$A$15,AB157=Matrica!$B$3),Matrica!$B$15,IF(AND(AA157=Matrica!$A$15,AB157=Matrica!$E$3),Matrica!$E$15,IF(AND(AA157=Matrica!$A$15,AB157=Matrica!$H$3),Matrica!$H$15,IF(AND(AA157=Matrica!$A$16,AB157=Matrica!$B$3),Matrica!$B$16,IF(AND(AA157=Matrica!$A$16,AB157=Matrica!$E$3),Matrica!$E$16,IF(AND(AA157=Matrica!$A$16,AB157=Matrica!$H$3),Matrica!$H$16,"")))))))))))))))))))))))))))))))))))))))</f>
        <v>3.84</v>
      </c>
      <c r="Z157" s="38">
        <f>IF(AND(AA157=Matrica!$A$4,AB157=Matrica!$B$3),Matrica!$D$4,IF(AND(AA157=Matrica!$A$4,AB157=Matrica!$E$3),Matrica!$G$4,IF(AND(AA157=Matrica!$A$4,AB157=Matrica!$H$3),Matrica!$J$4,IF(AND(AA157=Matrica!$A$5,AB157=Matrica!$B$3),Matrica!$D$5,IF(AND(AA157=Matrica!$A$5,AB157=Matrica!$E$3),Matrica!$G$5,IF(AND(AA157=Matrica!$A$5,AB157=Matrica!$H$3),Matrica!$J$5,IF(AND(AA157=Matrica!$A$6,AB157=Matrica!$B$3),Matrica!$D$6,IF(AND(AA157=Matrica!$A$6,AB157=Matrica!$E$3),Matrica!$G$6,IF(AND(AA157=Matrica!$A$6,AB157=Matrica!$H$3),Matrica!$J$6,IF(AND(AA157=Matrica!$A$7,AB157=Matrica!$B$3),Matrica!$D$7,IF(AND(AA157=Matrica!$A$7,AB157=Matrica!$E$3),Matrica!$G$7,IF(AND(AA157=Matrica!$A$7,AB157=Matrica!$H$3),Matrica!$J$7,IF(AND(AA157=Matrica!$A$8,AB157=Matrica!$B$3),Matrica!$D$8,IF(AND(AA157=Matrica!$A$8,AB157=Matrica!$E$3),Matrica!$G$8,IF(AND(AA157=Matrica!$A$8,AB157=Matrica!$H$3),Matrica!$J$8,IF(AND(AA157=Matrica!$A$9,AB157=Matrica!$B$3),Matrica!$D$9,IF(AND(AA157=Matrica!$A$9,AB157=Matrica!$E$3),Matrica!$G$9,IF(AND(AA157=Matrica!$A$9,AB157=Matrica!$H$3),Matrica!$J$9,IF(AND(AA157=Matrica!$A$10,AB157=Matrica!$B$3),Matrica!$D$10,IF(AND(AA157=Matrica!$A$10,AB157=Matrica!$E$3),Matrica!$G$10,IF(AND(AA157=Matrica!$A$10,AB157=Matrica!$H$3),Matrica!$J$10,IF(AND(AA157=Matrica!$A$11,AB157=Matrica!$B$3),Matrica!$D$11,IF(AND(AA157=Matrica!$A$11,AB157=Matrica!$E$3),Matrica!$G$11,IF(AND(AA157=Matrica!$A$11,AB157=Matrica!$H$3),Matrica!$J$11,IF(AND(AA157=Matrica!$A$12,AB157=Matrica!$B$3),Matrica!$D$12,IF(AND(AA157=Matrica!$A$12,AB157=Matrica!$E$3),Matrica!$G$12,IF(AND(AA157=Matrica!$A$12,AB157=Matrica!$H$3),Matrica!$J$12,IF(AND(AA157=Matrica!$A$13,AB157=Matrica!$B$3),Matrica!$D$13,IF(AND(AA157=Matrica!$A$13,AB157=Matrica!$E$3),Matrica!$G$13,IF(AND(AA157=Matrica!$A$13,AB157=Matrica!$H$3),Matrica!$J$13,IF(AND(AA157=Matrica!$A$14,AB157=Matrica!$B$3),Matrica!$D$14,IF(AND(AA157=Matrica!$A$14,AB157=Matrica!$E$3),Matrica!$G$14,IF(AND(AA157=Matrica!$A$14,AB157=Matrica!$H$3),Matrica!$J$14,IF(AND(AA157=Matrica!$A$15,AB157=Matrica!$B$3),Matrica!$D$15,IF(AND(AA157=Matrica!$A$15,AB157=Matrica!$E$3),Matrica!$G$15,IF(AND(AA157=Matrica!$A$15,AB157=Matrica!$H$3),Matrica!$J$15,IF(AND(AA157=Matrica!$A$16,AB157=Matrica!$B$3),Matrica!$D$16,IF(AND(AA157=Matrica!$A$16,AB157=Matrica!$E$3),Matrica!$G$16,IF(AND(AA157=Matrica!$A$16,AB157=Matrica!$H$3),Matrica!$J$16,"")))))))))))))))))))))))))))))))))))))))</f>
        <v>3.96</v>
      </c>
      <c r="AA157" s="45" t="s">
        <v>9</v>
      </c>
      <c r="AB157" s="45">
        <v>3</v>
      </c>
      <c r="AC157" s="50">
        <v>3.84</v>
      </c>
      <c r="AD157" s="37" t="str">
        <f t="shared" si="38"/>
        <v>RAST</v>
      </c>
      <c r="AE157" s="37">
        <f t="shared" si="36"/>
        <v>10.344827586206893</v>
      </c>
      <c r="AF157" s="37">
        <f t="shared" si="37"/>
        <v>0.10344827586206894</v>
      </c>
      <c r="AG157" s="47">
        <v>1245.0999999999999</v>
      </c>
    </row>
    <row r="158" spans="3:34" ht="30" customHeight="1" x14ac:dyDescent="0.25">
      <c r="C158" s="52" t="s">
        <v>96</v>
      </c>
      <c r="D158" s="43" t="s">
        <v>90</v>
      </c>
      <c r="E158" s="39" t="s">
        <v>10</v>
      </c>
      <c r="F158" s="43" t="s">
        <v>137</v>
      </c>
      <c r="G158" s="38"/>
      <c r="H158" s="38"/>
      <c r="I158" s="38"/>
      <c r="J158" s="38">
        <v>17.32</v>
      </c>
      <c r="K158" s="38">
        <v>17.32</v>
      </c>
      <c r="L158" s="42">
        <f t="shared" si="43"/>
        <v>17.32</v>
      </c>
      <c r="M158" s="42">
        <f t="shared" si="44"/>
        <v>17.32</v>
      </c>
      <c r="N158" s="41">
        <v>2871.8</v>
      </c>
      <c r="O158" s="41">
        <f t="shared" si="39"/>
        <v>49739.576000000001</v>
      </c>
      <c r="P158" s="41">
        <f t="shared" si="40"/>
        <v>49739.576000000001</v>
      </c>
      <c r="Q158" s="41">
        <f t="shared" si="41"/>
        <v>17.654737962979397</v>
      </c>
      <c r="R158" s="41">
        <f t="shared" si="42"/>
        <v>17.654737962979397</v>
      </c>
      <c r="S158" s="41">
        <v>3.48</v>
      </c>
      <c r="T158" s="38" t="s">
        <v>9</v>
      </c>
      <c r="U158" s="38" t="s">
        <v>292</v>
      </c>
      <c r="V158" s="41">
        <v>3.48</v>
      </c>
      <c r="W158" s="38" t="s">
        <v>9</v>
      </c>
      <c r="X158" s="38" t="s">
        <v>292</v>
      </c>
      <c r="Y158" s="38">
        <f>IF(AND(AA158=Matrica!$A$4,AB158=Matrica!$B$3),Matrica!$B$4,IF(AND(AA158=Matrica!$A$4,AB158=Matrica!$E$3),Matrica!$E$4,IF(AND(AA158=Matrica!$A$4,AB158=Matrica!$H$3),Matrica!$H$4,IF(AND(AA158=Matrica!$A$5,AB158=Matrica!$B$3),Matrica!$B$5,IF(AND(AA158=Matrica!$A$5,AB158=Matrica!$E$3),Matrica!$E$5,IF(AND(AA158=Matrica!$A$5,AB158=Matrica!$H$3),Matrica!$H$5,IF(AND(AA158=Matrica!$A$6,AB158=Matrica!$B$3),Matrica!$B$6,IF(AND(AA158=Matrica!$A$6,AB158=Matrica!$E$3),Matrica!$E$6,IF(AND(AA158=Matrica!$A$6,AB158=Matrica!$H$3),Matrica!$H$6,IF(AND(AA158=Matrica!$A$7,AB158=Matrica!$B$3),Matrica!$B$7,IF(AND(AA158=Matrica!$A$7,AB158=Matrica!$E$3),Matrica!$E$7,IF(AND(AA158=Matrica!$A$7,AB158=Matrica!$H$3),Matrica!$H$7,IF(AND(AA158=Matrica!$A$8,AB158=Matrica!$B$3),Matrica!$B$8,IF(AND(AA158=Matrica!$A$8,AB158=Matrica!$E$3),Matrica!$E$8,IF(AND(AA158=Matrica!$A$8,AB158=Matrica!$H$3),Matrica!$H$8,IF(AND(AA158=Matrica!$A$9,AB158=Matrica!$B$3),Matrica!$B$9,IF(AND(AA158=Matrica!$A$9,AB158=Matrica!$E$3),Matrica!$E$9,IF(AND(AA158=Matrica!$A$9,AB158=Matrica!$H$3),Matrica!$H$9,IF(AND(AA158=Matrica!$A$10,AB158=Matrica!$B$3),Matrica!$B$10,IF(AND(AA158=Matrica!$A$10,AB158=Matrica!$E$3),Matrica!$E$10,IF(AND(AA158=Matrica!$A$10,AB158=Matrica!$H$3),Matrica!$H$10,IF(AND(AA158=Matrica!$A$11,AB158=Matrica!$B$3),Matrica!$B$11,IF(AND(AA158=Matrica!$A$11,AB158=Matrica!$E$3),Matrica!$E$11,IF(AND(AA158=Matrica!$A$11,AB158=Matrica!$H$3),Matrica!$H$11,IF(AND(AA158=Matrica!$A$12,AB158=Matrica!$B$3),Matrica!$B$12,IF(AND(AA158=Matrica!$A$12,AB158=Matrica!$E$3),Matrica!$E$12,IF(AND(AA158=Matrica!$A$12,AB158=Matrica!$H$3),Matrica!$H$12,IF(AND(AA158=Matrica!$A$13,AB158=Matrica!$B$3),Matrica!$B$13,IF(AND(AA158=Matrica!$A$13,AB158=Matrica!$E$3),Matrica!$E$13,IF(AND(AA158=Matrica!$A$13,AB158=Matrica!$H$3),Matrica!$H$13,IF(AND(AA158=Matrica!$A$14,AB158=Matrica!$B$3),Matrica!$B$14,IF(AND(AA158=Matrica!$A$14,AB158=Matrica!$E$3),Matrica!$E$14,IF(AND(AA158=Matrica!$A$14,AB158=Matrica!$H$3),Matrica!$H$14,IF(AND(AA158=Matrica!$A$15,AB158=Matrica!$B$3),Matrica!$B$15,IF(AND(AA158=Matrica!$A$15,AB158=Matrica!$E$3),Matrica!$E$15,IF(AND(AA158=Matrica!$A$15,AB158=Matrica!$H$3),Matrica!$H$15,IF(AND(AA158=Matrica!$A$16,AB158=Matrica!$B$3),Matrica!$B$16,IF(AND(AA158=Matrica!$A$16,AB158=Matrica!$E$3),Matrica!$E$16,IF(AND(AA158=Matrica!$A$16,AB158=Matrica!$H$3),Matrica!$H$16,"")))))))))))))))))))))))))))))))))))))))</f>
        <v>3.58</v>
      </c>
      <c r="Z158" s="38">
        <f>IF(AND(AA158=Matrica!$A$4,AB158=Matrica!$B$3),Matrica!$D$4,IF(AND(AA158=Matrica!$A$4,AB158=Matrica!$E$3),Matrica!$G$4,IF(AND(AA158=Matrica!$A$4,AB158=Matrica!$H$3),Matrica!$J$4,IF(AND(AA158=Matrica!$A$5,AB158=Matrica!$B$3),Matrica!$D$5,IF(AND(AA158=Matrica!$A$5,AB158=Matrica!$E$3),Matrica!$G$5,IF(AND(AA158=Matrica!$A$5,AB158=Matrica!$H$3),Matrica!$J$5,IF(AND(AA158=Matrica!$A$6,AB158=Matrica!$B$3),Matrica!$D$6,IF(AND(AA158=Matrica!$A$6,AB158=Matrica!$E$3),Matrica!$G$6,IF(AND(AA158=Matrica!$A$6,AB158=Matrica!$H$3),Matrica!$J$6,IF(AND(AA158=Matrica!$A$7,AB158=Matrica!$B$3),Matrica!$D$7,IF(AND(AA158=Matrica!$A$7,AB158=Matrica!$E$3),Matrica!$G$7,IF(AND(AA158=Matrica!$A$7,AB158=Matrica!$H$3),Matrica!$J$7,IF(AND(AA158=Matrica!$A$8,AB158=Matrica!$B$3),Matrica!$D$8,IF(AND(AA158=Matrica!$A$8,AB158=Matrica!$E$3),Matrica!$G$8,IF(AND(AA158=Matrica!$A$8,AB158=Matrica!$H$3),Matrica!$J$8,IF(AND(AA158=Matrica!$A$9,AB158=Matrica!$B$3),Matrica!$D$9,IF(AND(AA158=Matrica!$A$9,AB158=Matrica!$E$3),Matrica!$G$9,IF(AND(AA158=Matrica!$A$9,AB158=Matrica!$H$3),Matrica!$J$9,IF(AND(AA158=Matrica!$A$10,AB158=Matrica!$B$3),Matrica!$D$10,IF(AND(AA158=Matrica!$A$10,AB158=Matrica!$E$3),Matrica!$G$10,IF(AND(AA158=Matrica!$A$10,AB158=Matrica!$H$3),Matrica!$J$10,IF(AND(AA158=Matrica!$A$11,AB158=Matrica!$B$3),Matrica!$D$11,IF(AND(AA158=Matrica!$A$11,AB158=Matrica!$E$3),Matrica!$G$11,IF(AND(AA158=Matrica!$A$11,AB158=Matrica!$H$3),Matrica!$J$11,IF(AND(AA158=Matrica!$A$12,AB158=Matrica!$B$3),Matrica!$D$12,IF(AND(AA158=Matrica!$A$12,AB158=Matrica!$E$3),Matrica!$G$12,IF(AND(AA158=Matrica!$A$12,AB158=Matrica!$H$3),Matrica!$J$12,IF(AND(AA158=Matrica!$A$13,AB158=Matrica!$B$3),Matrica!$D$13,IF(AND(AA158=Matrica!$A$13,AB158=Matrica!$E$3),Matrica!$G$13,IF(AND(AA158=Matrica!$A$13,AB158=Matrica!$H$3),Matrica!$J$13,IF(AND(AA158=Matrica!$A$14,AB158=Matrica!$B$3),Matrica!$D$14,IF(AND(AA158=Matrica!$A$14,AB158=Matrica!$E$3),Matrica!$G$14,IF(AND(AA158=Matrica!$A$14,AB158=Matrica!$H$3),Matrica!$J$14,IF(AND(AA158=Matrica!$A$15,AB158=Matrica!$B$3),Matrica!$D$15,IF(AND(AA158=Matrica!$A$15,AB158=Matrica!$E$3),Matrica!$G$15,IF(AND(AA158=Matrica!$A$15,AB158=Matrica!$H$3),Matrica!$J$15,IF(AND(AA158=Matrica!$A$16,AB158=Matrica!$B$3),Matrica!$D$16,IF(AND(AA158=Matrica!$A$16,AB158=Matrica!$E$3),Matrica!$G$16,IF(AND(AA158=Matrica!$A$16,AB158=Matrica!$H$3),Matrica!$J$16,"")))))))))))))))))))))))))))))))))))))))</f>
        <v>3.83</v>
      </c>
      <c r="AA158" s="45" t="s">
        <v>9</v>
      </c>
      <c r="AB158" s="45">
        <v>2</v>
      </c>
      <c r="AC158" s="50">
        <v>3.58</v>
      </c>
      <c r="AD158" s="37" t="str">
        <f t="shared" si="38"/>
        <v>RAST</v>
      </c>
      <c r="AE158" s="37">
        <f t="shared" si="36"/>
        <v>2.8735632183908075</v>
      </c>
      <c r="AF158" s="37">
        <f t="shared" si="37"/>
        <v>2.8735632183908073E-2</v>
      </c>
      <c r="AG158" s="46"/>
    </row>
    <row r="159" spans="3:34" ht="30" customHeight="1" x14ac:dyDescent="0.25">
      <c r="C159" s="52" t="s">
        <v>94</v>
      </c>
      <c r="D159" s="43" t="s">
        <v>95</v>
      </c>
      <c r="E159" s="39" t="s">
        <v>10</v>
      </c>
      <c r="F159" s="43" t="s">
        <v>137</v>
      </c>
      <c r="G159" s="38"/>
      <c r="H159" s="38"/>
      <c r="I159" s="38">
        <v>0.1</v>
      </c>
      <c r="J159" s="38">
        <v>17.32</v>
      </c>
      <c r="K159" s="38">
        <v>17.32</v>
      </c>
      <c r="L159" s="42">
        <f t="shared" si="43"/>
        <v>17.32</v>
      </c>
      <c r="M159" s="42">
        <f t="shared" si="44"/>
        <v>19.052</v>
      </c>
      <c r="N159" s="41">
        <v>2871.8</v>
      </c>
      <c r="O159" s="41">
        <f t="shared" si="39"/>
        <v>49739.576000000001</v>
      </c>
      <c r="P159" s="41">
        <f t="shared" si="40"/>
        <v>54713.533600000002</v>
      </c>
      <c r="Q159" s="41">
        <f t="shared" si="41"/>
        <v>17.654737962979397</v>
      </c>
      <c r="R159" s="41">
        <f t="shared" si="42"/>
        <v>19.420211759277336</v>
      </c>
      <c r="S159" s="41">
        <v>3.48</v>
      </c>
      <c r="T159" s="38" t="s">
        <v>9</v>
      </c>
      <c r="U159" s="38" t="s">
        <v>292</v>
      </c>
      <c r="V159" s="41">
        <v>3.83</v>
      </c>
      <c r="W159" s="38" t="s">
        <v>9</v>
      </c>
      <c r="X159" s="38" t="s">
        <v>291</v>
      </c>
      <c r="Y159" s="38">
        <f>IF(AND(AA159=Matrica!$A$4,AB159=Matrica!$B$3),Matrica!$B$4,IF(AND(AA159=Matrica!$A$4,AB159=Matrica!$E$3),Matrica!$E$4,IF(AND(AA159=Matrica!$A$4,AB159=Matrica!$H$3),Matrica!$H$4,IF(AND(AA159=Matrica!$A$5,AB159=Matrica!$B$3),Matrica!$B$5,IF(AND(AA159=Matrica!$A$5,AB159=Matrica!$E$3),Matrica!$E$5,IF(AND(AA159=Matrica!$A$5,AB159=Matrica!$H$3),Matrica!$H$5,IF(AND(AA159=Matrica!$A$6,AB159=Matrica!$B$3),Matrica!$B$6,IF(AND(AA159=Matrica!$A$6,AB159=Matrica!$E$3),Matrica!$E$6,IF(AND(AA159=Matrica!$A$6,AB159=Matrica!$H$3),Matrica!$H$6,IF(AND(AA159=Matrica!$A$7,AB159=Matrica!$B$3),Matrica!$B$7,IF(AND(AA159=Matrica!$A$7,AB159=Matrica!$E$3),Matrica!$E$7,IF(AND(AA159=Matrica!$A$7,AB159=Matrica!$H$3),Matrica!$H$7,IF(AND(AA159=Matrica!$A$8,AB159=Matrica!$B$3),Matrica!$B$8,IF(AND(AA159=Matrica!$A$8,AB159=Matrica!$E$3),Matrica!$E$8,IF(AND(AA159=Matrica!$A$8,AB159=Matrica!$H$3),Matrica!$H$8,IF(AND(AA159=Matrica!$A$9,AB159=Matrica!$B$3),Matrica!$B$9,IF(AND(AA159=Matrica!$A$9,AB159=Matrica!$E$3),Matrica!$E$9,IF(AND(AA159=Matrica!$A$9,AB159=Matrica!$H$3),Matrica!$H$9,IF(AND(AA159=Matrica!$A$10,AB159=Matrica!$B$3),Matrica!$B$10,IF(AND(AA159=Matrica!$A$10,AB159=Matrica!$E$3),Matrica!$E$10,IF(AND(AA159=Matrica!$A$10,AB159=Matrica!$H$3),Matrica!$H$10,IF(AND(AA159=Matrica!$A$11,AB159=Matrica!$B$3),Matrica!$B$11,IF(AND(AA159=Matrica!$A$11,AB159=Matrica!$E$3),Matrica!$E$11,IF(AND(AA159=Matrica!$A$11,AB159=Matrica!$H$3),Matrica!$H$11,IF(AND(AA159=Matrica!$A$12,AB159=Matrica!$B$3),Matrica!$B$12,IF(AND(AA159=Matrica!$A$12,AB159=Matrica!$E$3),Matrica!$E$12,IF(AND(AA159=Matrica!$A$12,AB159=Matrica!$H$3),Matrica!$H$12,IF(AND(AA159=Matrica!$A$13,AB159=Matrica!$B$3),Matrica!$B$13,IF(AND(AA159=Matrica!$A$13,AB159=Matrica!$E$3),Matrica!$E$13,IF(AND(AA159=Matrica!$A$13,AB159=Matrica!$H$3),Matrica!$H$13,IF(AND(AA159=Matrica!$A$14,AB159=Matrica!$B$3),Matrica!$B$14,IF(AND(AA159=Matrica!$A$14,AB159=Matrica!$E$3),Matrica!$E$14,IF(AND(AA159=Matrica!$A$14,AB159=Matrica!$H$3),Matrica!$H$14,IF(AND(AA159=Matrica!$A$15,AB159=Matrica!$B$3),Matrica!$B$15,IF(AND(AA159=Matrica!$A$15,AB159=Matrica!$E$3),Matrica!$E$15,IF(AND(AA159=Matrica!$A$15,AB159=Matrica!$H$3),Matrica!$H$15,IF(AND(AA159=Matrica!$A$16,AB159=Matrica!$B$3),Matrica!$B$16,IF(AND(AA159=Matrica!$A$16,AB159=Matrica!$E$3),Matrica!$E$16,IF(AND(AA159=Matrica!$A$16,AB159=Matrica!$H$3),Matrica!$H$16,"")))))))))))))))))))))))))))))))))))))))</f>
        <v>3.84</v>
      </c>
      <c r="Z159" s="38">
        <f>IF(AND(AA159=Matrica!$A$4,AB159=Matrica!$B$3),Matrica!$D$4,IF(AND(AA159=Matrica!$A$4,AB159=Matrica!$E$3),Matrica!$G$4,IF(AND(AA159=Matrica!$A$4,AB159=Matrica!$H$3),Matrica!$J$4,IF(AND(AA159=Matrica!$A$5,AB159=Matrica!$B$3),Matrica!$D$5,IF(AND(AA159=Matrica!$A$5,AB159=Matrica!$E$3),Matrica!$G$5,IF(AND(AA159=Matrica!$A$5,AB159=Matrica!$H$3),Matrica!$J$5,IF(AND(AA159=Matrica!$A$6,AB159=Matrica!$B$3),Matrica!$D$6,IF(AND(AA159=Matrica!$A$6,AB159=Matrica!$E$3),Matrica!$G$6,IF(AND(AA159=Matrica!$A$6,AB159=Matrica!$H$3),Matrica!$J$6,IF(AND(AA159=Matrica!$A$7,AB159=Matrica!$B$3),Matrica!$D$7,IF(AND(AA159=Matrica!$A$7,AB159=Matrica!$E$3),Matrica!$G$7,IF(AND(AA159=Matrica!$A$7,AB159=Matrica!$H$3),Matrica!$J$7,IF(AND(AA159=Matrica!$A$8,AB159=Matrica!$B$3),Matrica!$D$8,IF(AND(AA159=Matrica!$A$8,AB159=Matrica!$E$3),Matrica!$G$8,IF(AND(AA159=Matrica!$A$8,AB159=Matrica!$H$3),Matrica!$J$8,IF(AND(AA159=Matrica!$A$9,AB159=Matrica!$B$3),Matrica!$D$9,IF(AND(AA159=Matrica!$A$9,AB159=Matrica!$E$3),Matrica!$G$9,IF(AND(AA159=Matrica!$A$9,AB159=Matrica!$H$3),Matrica!$J$9,IF(AND(AA159=Matrica!$A$10,AB159=Matrica!$B$3),Matrica!$D$10,IF(AND(AA159=Matrica!$A$10,AB159=Matrica!$E$3),Matrica!$G$10,IF(AND(AA159=Matrica!$A$10,AB159=Matrica!$H$3),Matrica!$J$10,IF(AND(AA159=Matrica!$A$11,AB159=Matrica!$B$3),Matrica!$D$11,IF(AND(AA159=Matrica!$A$11,AB159=Matrica!$E$3),Matrica!$G$11,IF(AND(AA159=Matrica!$A$11,AB159=Matrica!$H$3),Matrica!$J$11,IF(AND(AA159=Matrica!$A$12,AB159=Matrica!$B$3),Matrica!$D$12,IF(AND(AA159=Matrica!$A$12,AB159=Matrica!$E$3),Matrica!$G$12,IF(AND(AA159=Matrica!$A$12,AB159=Matrica!$H$3),Matrica!$J$12,IF(AND(AA159=Matrica!$A$13,AB159=Matrica!$B$3),Matrica!$D$13,IF(AND(AA159=Matrica!$A$13,AB159=Matrica!$E$3),Matrica!$G$13,IF(AND(AA159=Matrica!$A$13,AB159=Matrica!$H$3),Matrica!$J$13,IF(AND(AA159=Matrica!$A$14,AB159=Matrica!$B$3),Matrica!$D$14,IF(AND(AA159=Matrica!$A$14,AB159=Matrica!$E$3),Matrica!$G$14,IF(AND(AA159=Matrica!$A$14,AB159=Matrica!$H$3),Matrica!$J$14,IF(AND(AA159=Matrica!$A$15,AB159=Matrica!$B$3),Matrica!$D$15,IF(AND(AA159=Matrica!$A$15,AB159=Matrica!$E$3),Matrica!$G$15,IF(AND(AA159=Matrica!$A$15,AB159=Matrica!$H$3),Matrica!$J$15,IF(AND(AA159=Matrica!$A$16,AB159=Matrica!$B$3),Matrica!$D$16,IF(AND(AA159=Matrica!$A$16,AB159=Matrica!$E$3),Matrica!$G$16,IF(AND(AA159=Matrica!$A$16,AB159=Matrica!$H$3),Matrica!$J$16,"")))))))))))))))))))))))))))))))))))))))</f>
        <v>3.96</v>
      </c>
      <c r="AA159" s="45" t="s">
        <v>9</v>
      </c>
      <c r="AB159" s="45">
        <v>3</v>
      </c>
      <c r="AC159" s="50">
        <v>3.9</v>
      </c>
      <c r="AD159" s="37" t="str">
        <f t="shared" si="38"/>
        <v>RAST</v>
      </c>
      <c r="AE159" s="37">
        <f t="shared" si="36"/>
        <v>12.068965517241377</v>
      </c>
      <c r="AF159" s="37">
        <f t="shared" si="37"/>
        <v>1.8276762402088732E-2</v>
      </c>
      <c r="AG159" s="47">
        <v>14.55</v>
      </c>
    </row>
    <row r="160" spans="3:34" ht="32.25" customHeight="1" x14ac:dyDescent="0.25">
      <c r="C160" s="52" t="s">
        <v>111</v>
      </c>
      <c r="D160" s="43" t="s">
        <v>112</v>
      </c>
      <c r="E160" s="39" t="s">
        <v>10</v>
      </c>
      <c r="F160" s="43" t="s">
        <v>137</v>
      </c>
      <c r="G160" s="38"/>
      <c r="H160" s="38"/>
      <c r="I160" s="38">
        <v>0.1</v>
      </c>
      <c r="J160" s="38">
        <v>17.32</v>
      </c>
      <c r="K160" s="38">
        <v>17.32</v>
      </c>
      <c r="L160" s="42">
        <f t="shared" si="43"/>
        <v>17.32</v>
      </c>
      <c r="M160" s="42">
        <f t="shared" si="44"/>
        <v>19.052</v>
      </c>
      <c r="N160" s="41">
        <v>2871.8</v>
      </c>
      <c r="O160" s="41">
        <f t="shared" si="39"/>
        <v>49739.576000000001</v>
      </c>
      <c r="P160" s="41">
        <f t="shared" si="40"/>
        <v>54713.533600000002</v>
      </c>
      <c r="Q160" s="41">
        <f t="shared" si="41"/>
        <v>17.654737962979397</v>
      </c>
      <c r="R160" s="41">
        <f t="shared" si="42"/>
        <v>19.420211759277336</v>
      </c>
      <c r="S160" s="41">
        <v>3.48</v>
      </c>
      <c r="T160" s="38" t="s">
        <v>9</v>
      </c>
      <c r="U160" s="38" t="s">
        <v>292</v>
      </c>
      <c r="V160" s="41">
        <v>3.83</v>
      </c>
      <c r="W160" s="38" t="s">
        <v>9</v>
      </c>
      <c r="X160" s="38" t="s">
        <v>291</v>
      </c>
      <c r="Y160" s="38">
        <f>IF(AND(AA160=Matrica!$A$4,AB160=Matrica!$B$3),Matrica!$B$4,IF(AND(AA160=Matrica!$A$4,AB160=Matrica!$E$3),Matrica!$E$4,IF(AND(AA160=Matrica!$A$4,AB160=Matrica!$H$3),Matrica!$H$4,IF(AND(AA160=Matrica!$A$5,AB160=Matrica!$B$3),Matrica!$B$5,IF(AND(AA160=Matrica!$A$5,AB160=Matrica!$E$3),Matrica!$E$5,IF(AND(AA160=Matrica!$A$5,AB160=Matrica!$H$3),Matrica!$H$5,IF(AND(AA160=Matrica!$A$6,AB160=Matrica!$B$3),Matrica!$B$6,IF(AND(AA160=Matrica!$A$6,AB160=Matrica!$E$3),Matrica!$E$6,IF(AND(AA160=Matrica!$A$6,AB160=Matrica!$H$3),Matrica!$H$6,IF(AND(AA160=Matrica!$A$7,AB160=Matrica!$B$3),Matrica!$B$7,IF(AND(AA160=Matrica!$A$7,AB160=Matrica!$E$3),Matrica!$E$7,IF(AND(AA160=Matrica!$A$7,AB160=Matrica!$H$3),Matrica!$H$7,IF(AND(AA160=Matrica!$A$8,AB160=Matrica!$B$3),Matrica!$B$8,IF(AND(AA160=Matrica!$A$8,AB160=Matrica!$E$3),Matrica!$E$8,IF(AND(AA160=Matrica!$A$8,AB160=Matrica!$H$3),Matrica!$H$8,IF(AND(AA160=Matrica!$A$9,AB160=Matrica!$B$3),Matrica!$B$9,IF(AND(AA160=Matrica!$A$9,AB160=Matrica!$E$3),Matrica!$E$9,IF(AND(AA160=Matrica!$A$9,AB160=Matrica!$H$3),Matrica!$H$9,IF(AND(AA160=Matrica!$A$10,AB160=Matrica!$B$3),Matrica!$B$10,IF(AND(AA160=Matrica!$A$10,AB160=Matrica!$E$3),Matrica!$E$10,IF(AND(AA160=Matrica!$A$10,AB160=Matrica!$H$3),Matrica!$H$10,IF(AND(AA160=Matrica!$A$11,AB160=Matrica!$B$3),Matrica!$B$11,IF(AND(AA160=Matrica!$A$11,AB160=Matrica!$E$3),Matrica!$E$11,IF(AND(AA160=Matrica!$A$11,AB160=Matrica!$H$3),Matrica!$H$11,IF(AND(AA160=Matrica!$A$12,AB160=Matrica!$B$3),Matrica!$B$12,IF(AND(AA160=Matrica!$A$12,AB160=Matrica!$E$3),Matrica!$E$12,IF(AND(AA160=Matrica!$A$12,AB160=Matrica!$H$3),Matrica!$H$12,IF(AND(AA160=Matrica!$A$13,AB160=Matrica!$B$3),Matrica!$B$13,IF(AND(AA160=Matrica!$A$13,AB160=Matrica!$E$3),Matrica!$E$13,IF(AND(AA160=Matrica!$A$13,AB160=Matrica!$H$3),Matrica!$H$13,IF(AND(AA160=Matrica!$A$14,AB160=Matrica!$B$3),Matrica!$B$14,IF(AND(AA160=Matrica!$A$14,AB160=Matrica!$E$3),Matrica!$E$14,IF(AND(AA160=Matrica!$A$14,AB160=Matrica!$H$3),Matrica!$H$14,IF(AND(AA160=Matrica!$A$15,AB160=Matrica!$B$3),Matrica!$B$15,IF(AND(AA160=Matrica!$A$15,AB160=Matrica!$E$3),Matrica!$E$15,IF(AND(AA160=Matrica!$A$15,AB160=Matrica!$H$3),Matrica!$H$15,IF(AND(AA160=Matrica!$A$16,AB160=Matrica!$B$3),Matrica!$B$16,IF(AND(AA160=Matrica!$A$16,AB160=Matrica!$E$3),Matrica!$E$16,IF(AND(AA160=Matrica!$A$16,AB160=Matrica!$H$3),Matrica!$H$16,"")))))))))))))))))))))))))))))))))))))))</f>
        <v>3.58</v>
      </c>
      <c r="Z160" s="38">
        <f>IF(AND(AA160=Matrica!$A$4,AB160=Matrica!$B$3),Matrica!$D$4,IF(AND(AA160=Matrica!$A$4,AB160=Matrica!$E$3),Matrica!$G$4,IF(AND(AA160=Matrica!$A$4,AB160=Matrica!$H$3),Matrica!$J$4,IF(AND(AA160=Matrica!$A$5,AB160=Matrica!$B$3),Matrica!$D$5,IF(AND(AA160=Matrica!$A$5,AB160=Matrica!$E$3),Matrica!$G$5,IF(AND(AA160=Matrica!$A$5,AB160=Matrica!$H$3),Matrica!$J$5,IF(AND(AA160=Matrica!$A$6,AB160=Matrica!$B$3),Matrica!$D$6,IF(AND(AA160=Matrica!$A$6,AB160=Matrica!$E$3),Matrica!$G$6,IF(AND(AA160=Matrica!$A$6,AB160=Matrica!$H$3),Matrica!$J$6,IF(AND(AA160=Matrica!$A$7,AB160=Matrica!$B$3),Matrica!$D$7,IF(AND(AA160=Matrica!$A$7,AB160=Matrica!$E$3),Matrica!$G$7,IF(AND(AA160=Matrica!$A$7,AB160=Matrica!$H$3),Matrica!$J$7,IF(AND(AA160=Matrica!$A$8,AB160=Matrica!$B$3),Matrica!$D$8,IF(AND(AA160=Matrica!$A$8,AB160=Matrica!$E$3),Matrica!$G$8,IF(AND(AA160=Matrica!$A$8,AB160=Matrica!$H$3),Matrica!$J$8,IF(AND(AA160=Matrica!$A$9,AB160=Matrica!$B$3),Matrica!$D$9,IF(AND(AA160=Matrica!$A$9,AB160=Matrica!$E$3),Matrica!$G$9,IF(AND(AA160=Matrica!$A$9,AB160=Matrica!$H$3),Matrica!$J$9,IF(AND(AA160=Matrica!$A$10,AB160=Matrica!$B$3),Matrica!$D$10,IF(AND(AA160=Matrica!$A$10,AB160=Matrica!$E$3),Matrica!$G$10,IF(AND(AA160=Matrica!$A$10,AB160=Matrica!$H$3),Matrica!$J$10,IF(AND(AA160=Matrica!$A$11,AB160=Matrica!$B$3),Matrica!$D$11,IF(AND(AA160=Matrica!$A$11,AB160=Matrica!$E$3),Matrica!$G$11,IF(AND(AA160=Matrica!$A$11,AB160=Matrica!$H$3),Matrica!$J$11,IF(AND(AA160=Matrica!$A$12,AB160=Matrica!$B$3),Matrica!$D$12,IF(AND(AA160=Matrica!$A$12,AB160=Matrica!$E$3),Matrica!$G$12,IF(AND(AA160=Matrica!$A$12,AB160=Matrica!$H$3),Matrica!$J$12,IF(AND(AA160=Matrica!$A$13,AB160=Matrica!$B$3),Matrica!$D$13,IF(AND(AA160=Matrica!$A$13,AB160=Matrica!$E$3),Matrica!$G$13,IF(AND(AA160=Matrica!$A$13,AB160=Matrica!$H$3),Matrica!$J$13,IF(AND(AA160=Matrica!$A$14,AB160=Matrica!$B$3),Matrica!$D$14,IF(AND(AA160=Matrica!$A$14,AB160=Matrica!$E$3),Matrica!$G$14,IF(AND(AA160=Matrica!$A$14,AB160=Matrica!$H$3),Matrica!$J$14,IF(AND(AA160=Matrica!$A$15,AB160=Matrica!$B$3),Matrica!$D$15,IF(AND(AA160=Matrica!$A$15,AB160=Matrica!$E$3),Matrica!$G$15,IF(AND(AA160=Matrica!$A$15,AB160=Matrica!$H$3),Matrica!$J$15,IF(AND(AA160=Matrica!$A$16,AB160=Matrica!$B$3),Matrica!$D$16,IF(AND(AA160=Matrica!$A$16,AB160=Matrica!$E$3),Matrica!$G$16,IF(AND(AA160=Matrica!$A$16,AB160=Matrica!$H$3),Matrica!$J$16,"")))))))))))))))))))))))))))))))))))))))</f>
        <v>3.83</v>
      </c>
      <c r="AA160" s="45" t="s">
        <v>9</v>
      </c>
      <c r="AB160" s="45">
        <v>2</v>
      </c>
      <c r="AC160" s="50">
        <v>3.72</v>
      </c>
      <c r="AD160" s="37" t="str">
        <f t="shared" si="38"/>
        <v>ISTI</v>
      </c>
      <c r="AE160" s="37">
        <f t="shared" ref="AE160:AE168" si="45">IFERROR((AC160-S160)/S160*100,"")</f>
        <v>6.8965517241379377</v>
      </c>
      <c r="AF160" s="37">
        <f t="shared" si="37"/>
        <v>-2.8720626631853752E-2</v>
      </c>
      <c r="AG160" s="47">
        <v>19.600000000000001</v>
      </c>
    </row>
    <row r="161" spans="3:33" ht="29.25" customHeight="1" x14ac:dyDescent="0.25">
      <c r="C161" s="52" t="s">
        <v>109</v>
      </c>
      <c r="D161" s="43" t="s">
        <v>110</v>
      </c>
      <c r="E161" s="39" t="s">
        <v>10</v>
      </c>
      <c r="F161" s="43" t="s">
        <v>137</v>
      </c>
      <c r="G161" s="38"/>
      <c r="H161" s="38"/>
      <c r="I161" s="38"/>
      <c r="J161" s="38">
        <v>17.32</v>
      </c>
      <c r="K161" s="38">
        <v>17.32</v>
      </c>
      <c r="L161" s="42">
        <f t="shared" si="43"/>
        <v>17.32</v>
      </c>
      <c r="M161" s="42">
        <f t="shared" si="44"/>
        <v>17.32</v>
      </c>
      <c r="N161" s="41">
        <v>2871.8</v>
      </c>
      <c r="O161" s="41">
        <f t="shared" si="39"/>
        <v>49739.576000000001</v>
      </c>
      <c r="P161" s="41">
        <f t="shared" si="40"/>
        <v>49739.576000000001</v>
      </c>
      <c r="Q161" s="41">
        <f t="shared" si="41"/>
        <v>17.654737962979397</v>
      </c>
      <c r="R161" s="41">
        <f t="shared" si="42"/>
        <v>17.654737962979397</v>
      </c>
      <c r="S161" s="41">
        <v>3.48</v>
      </c>
      <c r="T161" s="38" t="s">
        <v>9</v>
      </c>
      <c r="U161" s="38" t="s">
        <v>292</v>
      </c>
      <c r="V161" s="41">
        <v>3.48</v>
      </c>
      <c r="W161" s="38" t="s">
        <v>9</v>
      </c>
      <c r="X161" s="38" t="s">
        <v>292</v>
      </c>
      <c r="Y161" s="38">
        <f>IF(AND(AA161=Matrica!$A$4,AB161=Matrica!$B$3),Matrica!$B$4,IF(AND(AA161=Matrica!$A$4,AB161=Matrica!$E$3),Matrica!$E$4,IF(AND(AA161=Matrica!$A$4,AB161=Matrica!$H$3),Matrica!$H$4,IF(AND(AA161=Matrica!$A$5,AB161=Matrica!$B$3),Matrica!$B$5,IF(AND(AA161=Matrica!$A$5,AB161=Matrica!$E$3),Matrica!$E$5,IF(AND(AA161=Matrica!$A$5,AB161=Matrica!$H$3),Matrica!$H$5,IF(AND(AA161=Matrica!$A$6,AB161=Matrica!$B$3),Matrica!$B$6,IF(AND(AA161=Matrica!$A$6,AB161=Matrica!$E$3),Matrica!$E$6,IF(AND(AA161=Matrica!$A$6,AB161=Matrica!$H$3),Matrica!$H$6,IF(AND(AA161=Matrica!$A$7,AB161=Matrica!$B$3),Matrica!$B$7,IF(AND(AA161=Matrica!$A$7,AB161=Matrica!$E$3),Matrica!$E$7,IF(AND(AA161=Matrica!$A$7,AB161=Matrica!$H$3),Matrica!$H$7,IF(AND(AA161=Matrica!$A$8,AB161=Matrica!$B$3),Matrica!$B$8,IF(AND(AA161=Matrica!$A$8,AB161=Matrica!$E$3),Matrica!$E$8,IF(AND(AA161=Matrica!$A$8,AB161=Matrica!$H$3),Matrica!$H$8,IF(AND(AA161=Matrica!$A$9,AB161=Matrica!$B$3),Matrica!$B$9,IF(AND(AA161=Matrica!$A$9,AB161=Matrica!$E$3),Matrica!$E$9,IF(AND(AA161=Matrica!$A$9,AB161=Matrica!$H$3),Matrica!$H$9,IF(AND(AA161=Matrica!$A$10,AB161=Matrica!$B$3),Matrica!$B$10,IF(AND(AA161=Matrica!$A$10,AB161=Matrica!$E$3),Matrica!$E$10,IF(AND(AA161=Matrica!$A$10,AB161=Matrica!$H$3),Matrica!$H$10,IF(AND(AA161=Matrica!$A$11,AB161=Matrica!$B$3),Matrica!$B$11,IF(AND(AA161=Matrica!$A$11,AB161=Matrica!$E$3),Matrica!$E$11,IF(AND(AA161=Matrica!$A$11,AB161=Matrica!$H$3),Matrica!$H$11,IF(AND(AA161=Matrica!$A$12,AB161=Matrica!$B$3),Matrica!$B$12,IF(AND(AA161=Matrica!$A$12,AB161=Matrica!$E$3),Matrica!$E$12,IF(AND(AA161=Matrica!$A$12,AB161=Matrica!$H$3),Matrica!$H$12,IF(AND(AA161=Matrica!$A$13,AB161=Matrica!$B$3),Matrica!$B$13,IF(AND(AA161=Matrica!$A$13,AB161=Matrica!$E$3),Matrica!$E$13,IF(AND(AA161=Matrica!$A$13,AB161=Matrica!$H$3),Matrica!$H$13,IF(AND(AA161=Matrica!$A$14,AB161=Matrica!$B$3),Matrica!$B$14,IF(AND(AA161=Matrica!$A$14,AB161=Matrica!$E$3),Matrica!$E$14,IF(AND(AA161=Matrica!$A$14,AB161=Matrica!$H$3),Matrica!$H$14,IF(AND(AA161=Matrica!$A$15,AB161=Matrica!$B$3),Matrica!$B$15,IF(AND(AA161=Matrica!$A$15,AB161=Matrica!$E$3),Matrica!$E$15,IF(AND(AA161=Matrica!$A$15,AB161=Matrica!$H$3),Matrica!$H$15,IF(AND(AA161=Matrica!$A$16,AB161=Matrica!$B$3),Matrica!$B$16,IF(AND(AA161=Matrica!$A$16,AB161=Matrica!$E$3),Matrica!$E$16,IF(AND(AA161=Matrica!$A$16,AB161=Matrica!$H$3),Matrica!$H$16,"")))))))))))))))))))))))))))))))))))))))</f>
        <v>3.58</v>
      </c>
      <c r="Z161" s="38">
        <f>IF(AND(AA161=Matrica!$A$4,AB161=Matrica!$B$3),Matrica!$D$4,IF(AND(AA161=Matrica!$A$4,AB161=Matrica!$E$3),Matrica!$G$4,IF(AND(AA161=Matrica!$A$4,AB161=Matrica!$H$3),Matrica!$J$4,IF(AND(AA161=Matrica!$A$5,AB161=Matrica!$B$3),Matrica!$D$5,IF(AND(AA161=Matrica!$A$5,AB161=Matrica!$E$3),Matrica!$G$5,IF(AND(AA161=Matrica!$A$5,AB161=Matrica!$H$3),Matrica!$J$5,IF(AND(AA161=Matrica!$A$6,AB161=Matrica!$B$3),Matrica!$D$6,IF(AND(AA161=Matrica!$A$6,AB161=Matrica!$E$3),Matrica!$G$6,IF(AND(AA161=Matrica!$A$6,AB161=Matrica!$H$3),Matrica!$J$6,IF(AND(AA161=Matrica!$A$7,AB161=Matrica!$B$3),Matrica!$D$7,IF(AND(AA161=Matrica!$A$7,AB161=Matrica!$E$3),Matrica!$G$7,IF(AND(AA161=Matrica!$A$7,AB161=Matrica!$H$3),Matrica!$J$7,IF(AND(AA161=Matrica!$A$8,AB161=Matrica!$B$3),Matrica!$D$8,IF(AND(AA161=Matrica!$A$8,AB161=Matrica!$E$3),Matrica!$G$8,IF(AND(AA161=Matrica!$A$8,AB161=Matrica!$H$3),Matrica!$J$8,IF(AND(AA161=Matrica!$A$9,AB161=Matrica!$B$3),Matrica!$D$9,IF(AND(AA161=Matrica!$A$9,AB161=Matrica!$E$3),Matrica!$G$9,IF(AND(AA161=Matrica!$A$9,AB161=Matrica!$H$3),Matrica!$J$9,IF(AND(AA161=Matrica!$A$10,AB161=Matrica!$B$3),Matrica!$D$10,IF(AND(AA161=Matrica!$A$10,AB161=Matrica!$E$3),Matrica!$G$10,IF(AND(AA161=Matrica!$A$10,AB161=Matrica!$H$3),Matrica!$J$10,IF(AND(AA161=Matrica!$A$11,AB161=Matrica!$B$3),Matrica!$D$11,IF(AND(AA161=Matrica!$A$11,AB161=Matrica!$E$3),Matrica!$G$11,IF(AND(AA161=Matrica!$A$11,AB161=Matrica!$H$3),Matrica!$J$11,IF(AND(AA161=Matrica!$A$12,AB161=Matrica!$B$3),Matrica!$D$12,IF(AND(AA161=Matrica!$A$12,AB161=Matrica!$E$3),Matrica!$G$12,IF(AND(AA161=Matrica!$A$12,AB161=Matrica!$H$3),Matrica!$J$12,IF(AND(AA161=Matrica!$A$13,AB161=Matrica!$B$3),Matrica!$D$13,IF(AND(AA161=Matrica!$A$13,AB161=Matrica!$E$3),Matrica!$G$13,IF(AND(AA161=Matrica!$A$13,AB161=Matrica!$H$3),Matrica!$J$13,IF(AND(AA161=Matrica!$A$14,AB161=Matrica!$B$3),Matrica!$D$14,IF(AND(AA161=Matrica!$A$14,AB161=Matrica!$E$3),Matrica!$G$14,IF(AND(AA161=Matrica!$A$14,AB161=Matrica!$H$3),Matrica!$J$14,IF(AND(AA161=Matrica!$A$15,AB161=Matrica!$B$3),Matrica!$D$15,IF(AND(AA161=Matrica!$A$15,AB161=Matrica!$E$3),Matrica!$G$15,IF(AND(AA161=Matrica!$A$15,AB161=Matrica!$H$3),Matrica!$J$15,IF(AND(AA161=Matrica!$A$16,AB161=Matrica!$B$3),Matrica!$D$16,IF(AND(AA161=Matrica!$A$16,AB161=Matrica!$E$3),Matrica!$G$16,IF(AND(AA161=Matrica!$A$16,AB161=Matrica!$H$3),Matrica!$J$16,"")))))))))))))))))))))))))))))))))))))))</f>
        <v>3.83</v>
      </c>
      <c r="AA161" s="45" t="s">
        <v>9</v>
      </c>
      <c r="AB161" s="45">
        <v>2</v>
      </c>
      <c r="AC161" s="50">
        <v>3.58</v>
      </c>
      <c r="AD161" s="37" t="str">
        <f t="shared" si="38"/>
        <v>RAST</v>
      </c>
      <c r="AE161" s="37">
        <f t="shared" si="45"/>
        <v>2.8735632183908075</v>
      </c>
      <c r="AF161" s="37">
        <f t="shared" ref="AF161:AF168" si="46">IFERROR((AC161-V161)/V161,"")</f>
        <v>2.8735632183908073E-2</v>
      </c>
      <c r="AG161" s="47">
        <v>34.6</v>
      </c>
    </row>
    <row r="162" spans="3:33" ht="30" x14ac:dyDescent="0.25">
      <c r="C162" s="51" t="s">
        <v>100</v>
      </c>
      <c r="D162" s="43" t="s">
        <v>101</v>
      </c>
      <c r="E162" s="39" t="s">
        <v>10</v>
      </c>
      <c r="F162" s="43" t="s">
        <v>137</v>
      </c>
      <c r="G162" s="38"/>
      <c r="H162" s="38"/>
      <c r="I162" s="38"/>
      <c r="J162" s="38">
        <v>17.32</v>
      </c>
      <c r="K162" s="38">
        <v>17.32</v>
      </c>
      <c r="L162" s="42">
        <f t="shared" si="43"/>
        <v>17.32</v>
      </c>
      <c r="M162" s="42">
        <f t="shared" si="44"/>
        <v>17.32</v>
      </c>
      <c r="N162" s="41">
        <v>2871.8</v>
      </c>
      <c r="O162" s="41">
        <f t="shared" si="39"/>
        <v>49739.576000000001</v>
      </c>
      <c r="P162" s="41">
        <f t="shared" si="40"/>
        <v>49739.576000000001</v>
      </c>
      <c r="Q162" s="41">
        <f t="shared" si="41"/>
        <v>17.654737962979397</v>
      </c>
      <c r="R162" s="41">
        <f t="shared" si="42"/>
        <v>17.654737962979397</v>
      </c>
      <c r="S162" s="41">
        <v>3.48</v>
      </c>
      <c r="T162" s="38" t="s">
        <v>9</v>
      </c>
      <c r="U162" s="38" t="s">
        <v>292</v>
      </c>
      <c r="V162" s="41">
        <v>3.48</v>
      </c>
      <c r="W162" s="38" t="s">
        <v>9</v>
      </c>
      <c r="X162" s="38" t="s">
        <v>292</v>
      </c>
      <c r="Y162" s="38">
        <f>IF(AND(AA162=Matrica!$A$4,AB162=Matrica!$B$3),Matrica!$B$4,IF(AND(AA162=Matrica!$A$4,AB162=Matrica!$E$3),Matrica!$E$4,IF(AND(AA162=Matrica!$A$4,AB162=Matrica!$H$3),Matrica!$H$4,IF(AND(AA162=Matrica!$A$5,AB162=Matrica!$B$3),Matrica!$B$5,IF(AND(AA162=Matrica!$A$5,AB162=Matrica!$E$3),Matrica!$E$5,IF(AND(AA162=Matrica!$A$5,AB162=Matrica!$H$3),Matrica!$H$5,IF(AND(AA162=Matrica!$A$6,AB162=Matrica!$B$3),Matrica!$B$6,IF(AND(AA162=Matrica!$A$6,AB162=Matrica!$E$3),Matrica!$E$6,IF(AND(AA162=Matrica!$A$6,AB162=Matrica!$H$3),Matrica!$H$6,IF(AND(AA162=Matrica!$A$7,AB162=Matrica!$B$3),Matrica!$B$7,IF(AND(AA162=Matrica!$A$7,AB162=Matrica!$E$3),Matrica!$E$7,IF(AND(AA162=Matrica!$A$7,AB162=Matrica!$H$3),Matrica!$H$7,IF(AND(AA162=Matrica!$A$8,AB162=Matrica!$B$3),Matrica!$B$8,IF(AND(AA162=Matrica!$A$8,AB162=Matrica!$E$3),Matrica!$E$8,IF(AND(AA162=Matrica!$A$8,AB162=Matrica!$H$3),Matrica!$H$8,IF(AND(AA162=Matrica!$A$9,AB162=Matrica!$B$3),Matrica!$B$9,IF(AND(AA162=Matrica!$A$9,AB162=Matrica!$E$3),Matrica!$E$9,IF(AND(AA162=Matrica!$A$9,AB162=Matrica!$H$3),Matrica!$H$9,IF(AND(AA162=Matrica!$A$10,AB162=Matrica!$B$3),Matrica!$B$10,IF(AND(AA162=Matrica!$A$10,AB162=Matrica!$E$3),Matrica!$E$10,IF(AND(AA162=Matrica!$A$10,AB162=Matrica!$H$3),Matrica!$H$10,IF(AND(AA162=Matrica!$A$11,AB162=Matrica!$B$3),Matrica!$B$11,IF(AND(AA162=Matrica!$A$11,AB162=Matrica!$E$3),Matrica!$E$11,IF(AND(AA162=Matrica!$A$11,AB162=Matrica!$H$3),Matrica!$H$11,IF(AND(AA162=Matrica!$A$12,AB162=Matrica!$B$3),Matrica!$B$12,IF(AND(AA162=Matrica!$A$12,AB162=Matrica!$E$3),Matrica!$E$12,IF(AND(AA162=Matrica!$A$12,AB162=Matrica!$H$3),Matrica!$H$12,IF(AND(AA162=Matrica!$A$13,AB162=Matrica!$B$3),Matrica!$B$13,IF(AND(AA162=Matrica!$A$13,AB162=Matrica!$E$3),Matrica!$E$13,IF(AND(AA162=Matrica!$A$13,AB162=Matrica!$H$3),Matrica!$H$13,IF(AND(AA162=Matrica!$A$14,AB162=Matrica!$B$3),Matrica!$B$14,IF(AND(AA162=Matrica!$A$14,AB162=Matrica!$E$3),Matrica!$E$14,IF(AND(AA162=Matrica!$A$14,AB162=Matrica!$H$3),Matrica!$H$14,IF(AND(AA162=Matrica!$A$15,AB162=Matrica!$B$3),Matrica!$B$15,IF(AND(AA162=Matrica!$A$15,AB162=Matrica!$E$3),Matrica!$E$15,IF(AND(AA162=Matrica!$A$15,AB162=Matrica!$H$3),Matrica!$H$15,IF(AND(AA162=Matrica!$A$16,AB162=Matrica!$B$3),Matrica!$B$16,IF(AND(AA162=Matrica!$A$16,AB162=Matrica!$E$3),Matrica!$E$16,IF(AND(AA162=Matrica!$A$16,AB162=Matrica!$H$3),Matrica!$H$16,"")))))))))))))))))))))))))))))))))))))))</f>
        <v>3.58</v>
      </c>
      <c r="Z162" s="38">
        <f>IF(AND(AA162=Matrica!$A$4,AB162=Matrica!$B$3),Matrica!$D$4,IF(AND(AA162=Matrica!$A$4,AB162=Matrica!$E$3),Matrica!$G$4,IF(AND(AA162=Matrica!$A$4,AB162=Matrica!$H$3),Matrica!$J$4,IF(AND(AA162=Matrica!$A$5,AB162=Matrica!$B$3),Matrica!$D$5,IF(AND(AA162=Matrica!$A$5,AB162=Matrica!$E$3),Matrica!$G$5,IF(AND(AA162=Matrica!$A$5,AB162=Matrica!$H$3),Matrica!$J$5,IF(AND(AA162=Matrica!$A$6,AB162=Matrica!$B$3),Matrica!$D$6,IF(AND(AA162=Matrica!$A$6,AB162=Matrica!$E$3),Matrica!$G$6,IF(AND(AA162=Matrica!$A$6,AB162=Matrica!$H$3),Matrica!$J$6,IF(AND(AA162=Matrica!$A$7,AB162=Matrica!$B$3),Matrica!$D$7,IF(AND(AA162=Matrica!$A$7,AB162=Matrica!$E$3),Matrica!$G$7,IF(AND(AA162=Matrica!$A$7,AB162=Matrica!$H$3),Matrica!$J$7,IF(AND(AA162=Matrica!$A$8,AB162=Matrica!$B$3),Matrica!$D$8,IF(AND(AA162=Matrica!$A$8,AB162=Matrica!$E$3),Matrica!$G$8,IF(AND(AA162=Matrica!$A$8,AB162=Matrica!$H$3),Matrica!$J$8,IF(AND(AA162=Matrica!$A$9,AB162=Matrica!$B$3),Matrica!$D$9,IF(AND(AA162=Matrica!$A$9,AB162=Matrica!$E$3),Matrica!$G$9,IF(AND(AA162=Matrica!$A$9,AB162=Matrica!$H$3),Matrica!$J$9,IF(AND(AA162=Matrica!$A$10,AB162=Matrica!$B$3),Matrica!$D$10,IF(AND(AA162=Matrica!$A$10,AB162=Matrica!$E$3),Matrica!$G$10,IF(AND(AA162=Matrica!$A$10,AB162=Matrica!$H$3),Matrica!$J$10,IF(AND(AA162=Matrica!$A$11,AB162=Matrica!$B$3),Matrica!$D$11,IF(AND(AA162=Matrica!$A$11,AB162=Matrica!$E$3),Matrica!$G$11,IF(AND(AA162=Matrica!$A$11,AB162=Matrica!$H$3),Matrica!$J$11,IF(AND(AA162=Matrica!$A$12,AB162=Matrica!$B$3),Matrica!$D$12,IF(AND(AA162=Matrica!$A$12,AB162=Matrica!$E$3),Matrica!$G$12,IF(AND(AA162=Matrica!$A$12,AB162=Matrica!$H$3),Matrica!$J$12,IF(AND(AA162=Matrica!$A$13,AB162=Matrica!$B$3),Matrica!$D$13,IF(AND(AA162=Matrica!$A$13,AB162=Matrica!$E$3),Matrica!$G$13,IF(AND(AA162=Matrica!$A$13,AB162=Matrica!$H$3),Matrica!$J$13,IF(AND(AA162=Matrica!$A$14,AB162=Matrica!$B$3),Matrica!$D$14,IF(AND(AA162=Matrica!$A$14,AB162=Matrica!$E$3),Matrica!$G$14,IF(AND(AA162=Matrica!$A$14,AB162=Matrica!$H$3),Matrica!$J$14,IF(AND(AA162=Matrica!$A$15,AB162=Matrica!$B$3),Matrica!$D$15,IF(AND(AA162=Matrica!$A$15,AB162=Matrica!$E$3),Matrica!$G$15,IF(AND(AA162=Matrica!$A$15,AB162=Matrica!$H$3),Matrica!$J$15,IF(AND(AA162=Matrica!$A$16,AB162=Matrica!$B$3),Matrica!$D$16,IF(AND(AA162=Matrica!$A$16,AB162=Matrica!$E$3),Matrica!$G$16,IF(AND(AA162=Matrica!$A$16,AB162=Matrica!$H$3),Matrica!$J$16,"")))))))))))))))))))))))))))))))))))))))</f>
        <v>3.83</v>
      </c>
      <c r="AA162" s="45" t="s">
        <v>9</v>
      </c>
      <c r="AB162" s="45">
        <v>2</v>
      </c>
      <c r="AC162" s="50">
        <v>3.58</v>
      </c>
      <c r="AD162" s="37" t="str">
        <f t="shared" si="38"/>
        <v>RAST</v>
      </c>
      <c r="AE162" s="37">
        <f t="shared" si="45"/>
        <v>2.8735632183908075</v>
      </c>
      <c r="AF162" s="37">
        <f t="shared" si="46"/>
        <v>2.8735632183908073E-2</v>
      </c>
      <c r="AG162" s="47">
        <v>41.25</v>
      </c>
    </row>
    <row r="163" spans="3:33" ht="43.5" customHeight="1" x14ac:dyDescent="0.25">
      <c r="C163" s="51" t="s">
        <v>102</v>
      </c>
      <c r="D163" s="43" t="s">
        <v>103</v>
      </c>
      <c r="E163" s="39" t="s">
        <v>10</v>
      </c>
      <c r="F163" s="43" t="s">
        <v>137</v>
      </c>
      <c r="G163" s="38"/>
      <c r="H163" s="38"/>
      <c r="I163" s="38">
        <v>0.1</v>
      </c>
      <c r="J163" s="38">
        <v>17.32</v>
      </c>
      <c r="K163" s="38">
        <v>17.32</v>
      </c>
      <c r="L163" s="42">
        <f t="shared" si="43"/>
        <v>17.32</v>
      </c>
      <c r="M163" s="42">
        <f t="shared" si="44"/>
        <v>19.052</v>
      </c>
      <c r="N163" s="41">
        <v>2871.8</v>
      </c>
      <c r="O163" s="41">
        <f t="shared" si="39"/>
        <v>49739.576000000001</v>
      </c>
      <c r="P163" s="41">
        <f t="shared" si="40"/>
        <v>54713.533600000002</v>
      </c>
      <c r="Q163" s="41">
        <f t="shared" si="41"/>
        <v>17.654737962979397</v>
      </c>
      <c r="R163" s="41">
        <f t="shared" si="42"/>
        <v>19.420211759277336</v>
      </c>
      <c r="S163" s="41">
        <v>3.48</v>
      </c>
      <c r="T163" s="38" t="s">
        <v>9</v>
      </c>
      <c r="U163" s="38" t="s">
        <v>292</v>
      </c>
      <c r="V163" s="41">
        <v>3.83</v>
      </c>
      <c r="W163" s="38" t="s">
        <v>9</v>
      </c>
      <c r="X163" s="38" t="s">
        <v>291</v>
      </c>
      <c r="Y163" s="38">
        <f>IF(AND(AA163=Matrica!$A$4,AB163=Matrica!$B$3),Matrica!$B$4,IF(AND(AA163=Matrica!$A$4,AB163=Matrica!$E$3),Matrica!$E$4,IF(AND(AA163=Matrica!$A$4,AB163=Matrica!$H$3),Matrica!$H$4,IF(AND(AA163=Matrica!$A$5,AB163=Matrica!$B$3),Matrica!$B$5,IF(AND(AA163=Matrica!$A$5,AB163=Matrica!$E$3),Matrica!$E$5,IF(AND(AA163=Matrica!$A$5,AB163=Matrica!$H$3),Matrica!$H$5,IF(AND(AA163=Matrica!$A$6,AB163=Matrica!$B$3),Matrica!$B$6,IF(AND(AA163=Matrica!$A$6,AB163=Matrica!$E$3),Matrica!$E$6,IF(AND(AA163=Matrica!$A$6,AB163=Matrica!$H$3),Matrica!$H$6,IF(AND(AA163=Matrica!$A$7,AB163=Matrica!$B$3),Matrica!$B$7,IF(AND(AA163=Matrica!$A$7,AB163=Matrica!$E$3),Matrica!$E$7,IF(AND(AA163=Matrica!$A$7,AB163=Matrica!$H$3),Matrica!$H$7,IF(AND(AA163=Matrica!$A$8,AB163=Matrica!$B$3),Matrica!$B$8,IF(AND(AA163=Matrica!$A$8,AB163=Matrica!$E$3),Matrica!$E$8,IF(AND(AA163=Matrica!$A$8,AB163=Matrica!$H$3),Matrica!$H$8,IF(AND(AA163=Matrica!$A$9,AB163=Matrica!$B$3),Matrica!$B$9,IF(AND(AA163=Matrica!$A$9,AB163=Matrica!$E$3),Matrica!$E$9,IF(AND(AA163=Matrica!$A$9,AB163=Matrica!$H$3),Matrica!$H$9,IF(AND(AA163=Matrica!$A$10,AB163=Matrica!$B$3),Matrica!$B$10,IF(AND(AA163=Matrica!$A$10,AB163=Matrica!$E$3),Matrica!$E$10,IF(AND(AA163=Matrica!$A$10,AB163=Matrica!$H$3),Matrica!$H$10,IF(AND(AA163=Matrica!$A$11,AB163=Matrica!$B$3),Matrica!$B$11,IF(AND(AA163=Matrica!$A$11,AB163=Matrica!$E$3),Matrica!$E$11,IF(AND(AA163=Matrica!$A$11,AB163=Matrica!$H$3),Matrica!$H$11,IF(AND(AA163=Matrica!$A$12,AB163=Matrica!$B$3),Matrica!$B$12,IF(AND(AA163=Matrica!$A$12,AB163=Matrica!$E$3),Matrica!$E$12,IF(AND(AA163=Matrica!$A$12,AB163=Matrica!$H$3),Matrica!$H$12,IF(AND(AA163=Matrica!$A$13,AB163=Matrica!$B$3),Matrica!$B$13,IF(AND(AA163=Matrica!$A$13,AB163=Matrica!$E$3),Matrica!$E$13,IF(AND(AA163=Matrica!$A$13,AB163=Matrica!$H$3),Matrica!$H$13,IF(AND(AA163=Matrica!$A$14,AB163=Matrica!$B$3),Matrica!$B$14,IF(AND(AA163=Matrica!$A$14,AB163=Matrica!$E$3),Matrica!$E$14,IF(AND(AA163=Matrica!$A$14,AB163=Matrica!$H$3),Matrica!$H$14,IF(AND(AA163=Matrica!$A$15,AB163=Matrica!$B$3),Matrica!$B$15,IF(AND(AA163=Matrica!$A$15,AB163=Matrica!$E$3),Matrica!$E$15,IF(AND(AA163=Matrica!$A$15,AB163=Matrica!$H$3),Matrica!$H$15,IF(AND(AA163=Matrica!$A$16,AB163=Matrica!$B$3),Matrica!$B$16,IF(AND(AA163=Matrica!$A$16,AB163=Matrica!$E$3),Matrica!$E$16,IF(AND(AA163=Matrica!$A$16,AB163=Matrica!$H$3),Matrica!$H$16,"")))))))))))))))))))))))))))))))))))))))</f>
        <v>3.58</v>
      </c>
      <c r="Z163" s="38">
        <f>IF(AND(AA163=Matrica!$A$4,AB163=Matrica!$B$3),Matrica!$D$4,IF(AND(AA163=Matrica!$A$4,AB163=Matrica!$E$3),Matrica!$G$4,IF(AND(AA163=Matrica!$A$4,AB163=Matrica!$H$3),Matrica!$J$4,IF(AND(AA163=Matrica!$A$5,AB163=Matrica!$B$3),Matrica!$D$5,IF(AND(AA163=Matrica!$A$5,AB163=Matrica!$E$3),Matrica!$G$5,IF(AND(AA163=Matrica!$A$5,AB163=Matrica!$H$3),Matrica!$J$5,IF(AND(AA163=Matrica!$A$6,AB163=Matrica!$B$3),Matrica!$D$6,IF(AND(AA163=Matrica!$A$6,AB163=Matrica!$E$3),Matrica!$G$6,IF(AND(AA163=Matrica!$A$6,AB163=Matrica!$H$3),Matrica!$J$6,IF(AND(AA163=Matrica!$A$7,AB163=Matrica!$B$3),Matrica!$D$7,IF(AND(AA163=Matrica!$A$7,AB163=Matrica!$E$3),Matrica!$G$7,IF(AND(AA163=Matrica!$A$7,AB163=Matrica!$H$3),Matrica!$J$7,IF(AND(AA163=Matrica!$A$8,AB163=Matrica!$B$3),Matrica!$D$8,IF(AND(AA163=Matrica!$A$8,AB163=Matrica!$E$3),Matrica!$G$8,IF(AND(AA163=Matrica!$A$8,AB163=Matrica!$H$3),Matrica!$J$8,IF(AND(AA163=Matrica!$A$9,AB163=Matrica!$B$3),Matrica!$D$9,IF(AND(AA163=Matrica!$A$9,AB163=Matrica!$E$3),Matrica!$G$9,IF(AND(AA163=Matrica!$A$9,AB163=Matrica!$H$3),Matrica!$J$9,IF(AND(AA163=Matrica!$A$10,AB163=Matrica!$B$3),Matrica!$D$10,IF(AND(AA163=Matrica!$A$10,AB163=Matrica!$E$3),Matrica!$G$10,IF(AND(AA163=Matrica!$A$10,AB163=Matrica!$H$3),Matrica!$J$10,IF(AND(AA163=Matrica!$A$11,AB163=Matrica!$B$3),Matrica!$D$11,IF(AND(AA163=Matrica!$A$11,AB163=Matrica!$E$3),Matrica!$G$11,IF(AND(AA163=Matrica!$A$11,AB163=Matrica!$H$3),Matrica!$J$11,IF(AND(AA163=Matrica!$A$12,AB163=Matrica!$B$3),Matrica!$D$12,IF(AND(AA163=Matrica!$A$12,AB163=Matrica!$E$3),Matrica!$G$12,IF(AND(AA163=Matrica!$A$12,AB163=Matrica!$H$3),Matrica!$J$12,IF(AND(AA163=Matrica!$A$13,AB163=Matrica!$B$3),Matrica!$D$13,IF(AND(AA163=Matrica!$A$13,AB163=Matrica!$E$3),Matrica!$G$13,IF(AND(AA163=Matrica!$A$13,AB163=Matrica!$H$3),Matrica!$J$13,IF(AND(AA163=Matrica!$A$14,AB163=Matrica!$B$3),Matrica!$D$14,IF(AND(AA163=Matrica!$A$14,AB163=Matrica!$E$3),Matrica!$G$14,IF(AND(AA163=Matrica!$A$14,AB163=Matrica!$H$3),Matrica!$J$14,IF(AND(AA163=Matrica!$A$15,AB163=Matrica!$B$3),Matrica!$D$15,IF(AND(AA163=Matrica!$A$15,AB163=Matrica!$E$3),Matrica!$G$15,IF(AND(AA163=Matrica!$A$15,AB163=Matrica!$H$3),Matrica!$J$15,IF(AND(AA163=Matrica!$A$16,AB163=Matrica!$B$3),Matrica!$D$16,IF(AND(AA163=Matrica!$A$16,AB163=Matrica!$E$3),Matrica!$G$16,IF(AND(AA163=Matrica!$A$16,AB163=Matrica!$H$3),Matrica!$J$16,"")))))))))))))))))))))))))))))))))))))))</f>
        <v>3.83</v>
      </c>
      <c r="AA163" s="45" t="s">
        <v>9</v>
      </c>
      <c r="AB163" s="45">
        <v>2</v>
      </c>
      <c r="AC163" s="50">
        <v>3.72</v>
      </c>
      <c r="AD163" s="37" t="str">
        <f t="shared" si="38"/>
        <v>ISTI</v>
      </c>
      <c r="AE163" s="37">
        <f t="shared" si="45"/>
        <v>6.8965517241379377</v>
      </c>
      <c r="AF163" s="37">
        <f t="shared" si="46"/>
        <v>-2.8720626631853752E-2</v>
      </c>
      <c r="AG163" s="47">
        <v>26.73</v>
      </c>
    </row>
    <row r="164" spans="3:33" ht="15" customHeight="1" x14ac:dyDescent="0.25">
      <c r="C164" s="52" t="s">
        <v>104</v>
      </c>
      <c r="D164" s="43" t="s">
        <v>92</v>
      </c>
      <c r="E164" s="39" t="s">
        <v>10</v>
      </c>
      <c r="F164" s="43" t="s">
        <v>137</v>
      </c>
      <c r="G164" s="38"/>
      <c r="H164" s="38"/>
      <c r="I164" s="38"/>
      <c r="J164" s="38">
        <v>17.32</v>
      </c>
      <c r="K164" s="38">
        <v>17.32</v>
      </c>
      <c r="L164" s="42">
        <f t="shared" si="43"/>
        <v>17.32</v>
      </c>
      <c r="M164" s="42">
        <f t="shared" si="44"/>
        <v>17.32</v>
      </c>
      <c r="N164" s="41">
        <v>2871.8</v>
      </c>
      <c r="O164" s="41">
        <f t="shared" si="39"/>
        <v>49739.576000000001</v>
      </c>
      <c r="P164" s="41">
        <f t="shared" si="40"/>
        <v>49739.576000000001</v>
      </c>
      <c r="Q164" s="41">
        <f t="shared" si="41"/>
        <v>17.654737962979397</v>
      </c>
      <c r="R164" s="41">
        <f t="shared" si="42"/>
        <v>17.654737962979397</v>
      </c>
      <c r="S164" s="41">
        <v>3.48</v>
      </c>
      <c r="T164" s="38" t="s">
        <v>9</v>
      </c>
      <c r="U164" s="38" t="s">
        <v>292</v>
      </c>
      <c r="V164" s="41">
        <v>3.48</v>
      </c>
      <c r="W164" s="38" t="s">
        <v>9</v>
      </c>
      <c r="X164" s="38" t="s">
        <v>292</v>
      </c>
      <c r="Y164" s="38">
        <f>IF(AND(AA164=Matrica!$A$4,AB164=Matrica!$B$3),Matrica!$B$4,IF(AND(AA164=Matrica!$A$4,AB164=Matrica!$E$3),Matrica!$E$4,IF(AND(AA164=Matrica!$A$4,AB164=Matrica!$H$3),Matrica!$H$4,IF(AND(AA164=Matrica!$A$5,AB164=Matrica!$B$3),Matrica!$B$5,IF(AND(AA164=Matrica!$A$5,AB164=Matrica!$E$3),Matrica!$E$5,IF(AND(AA164=Matrica!$A$5,AB164=Matrica!$H$3),Matrica!$H$5,IF(AND(AA164=Matrica!$A$6,AB164=Matrica!$B$3),Matrica!$B$6,IF(AND(AA164=Matrica!$A$6,AB164=Matrica!$E$3),Matrica!$E$6,IF(AND(AA164=Matrica!$A$6,AB164=Matrica!$H$3),Matrica!$H$6,IF(AND(AA164=Matrica!$A$7,AB164=Matrica!$B$3),Matrica!$B$7,IF(AND(AA164=Matrica!$A$7,AB164=Matrica!$E$3),Matrica!$E$7,IF(AND(AA164=Matrica!$A$7,AB164=Matrica!$H$3),Matrica!$H$7,IF(AND(AA164=Matrica!$A$8,AB164=Matrica!$B$3),Matrica!$B$8,IF(AND(AA164=Matrica!$A$8,AB164=Matrica!$E$3),Matrica!$E$8,IF(AND(AA164=Matrica!$A$8,AB164=Matrica!$H$3),Matrica!$H$8,IF(AND(AA164=Matrica!$A$9,AB164=Matrica!$B$3),Matrica!$B$9,IF(AND(AA164=Matrica!$A$9,AB164=Matrica!$E$3),Matrica!$E$9,IF(AND(AA164=Matrica!$A$9,AB164=Matrica!$H$3),Matrica!$H$9,IF(AND(AA164=Matrica!$A$10,AB164=Matrica!$B$3),Matrica!$B$10,IF(AND(AA164=Matrica!$A$10,AB164=Matrica!$E$3),Matrica!$E$10,IF(AND(AA164=Matrica!$A$10,AB164=Matrica!$H$3),Matrica!$H$10,IF(AND(AA164=Matrica!$A$11,AB164=Matrica!$B$3),Matrica!$B$11,IF(AND(AA164=Matrica!$A$11,AB164=Matrica!$E$3),Matrica!$E$11,IF(AND(AA164=Matrica!$A$11,AB164=Matrica!$H$3),Matrica!$H$11,IF(AND(AA164=Matrica!$A$12,AB164=Matrica!$B$3),Matrica!$B$12,IF(AND(AA164=Matrica!$A$12,AB164=Matrica!$E$3),Matrica!$E$12,IF(AND(AA164=Matrica!$A$12,AB164=Matrica!$H$3),Matrica!$H$12,IF(AND(AA164=Matrica!$A$13,AB164=Matrica!$B$3),Matrica!$B$13,IF(AND(AA164=Matrica!$A$13,AB164=Matrica!$E$3),Matrica!$E$13,IF(AND(AA164=Matrica!$A$13,AB164=Matrica!$H$3),Matrica!$H$13,IF(AND(AA164=Matrica!$A$14,AB164=Matrica!$B$3),Matrica!$B$14,IF(AND(AA164=Matrica!$A$14,AB164=Matrica!$E$3),Matrica!$E$14,IF(AND(AA164=Matrica!$A$14,AB164=Matrica!$H$3),Matrica!$H$14,IF(AND(AA164=Matrica!$A$15,AB164=Matrica!$B$3),Matrica!$B$15,IF(AND(AA164=Matrica!$A$15,AB164=Matrica!$E$3),Matrica!$E$15,IF(AND(AA164=Matrica!$A$15,AB164=Matrica!$H$3),Matrica!$H$15,IF(AND(AA164=Matrica!$A$16,AB164=Matrica!$B$3),Matrica!$B$16,IF(AND(AA164=Matrica!$A$16,AB164=Matrica!$E$3),Matrica!$E$16,IF(AND(AA164=Matrica!$A$16,AB164=Matrica!$H$3),Matrica!$H$16,"")))))))))))))))))))))))))))))))))))))))</f>
        <v>3.58</v>
      </c>
      <c r="Z164" s="38">
        <f>IF(AND(AA164=Matrica!$A$4,AB164=Matrica!$B$3),Matrica!$D$4,IF(AND(AA164=Matrica!$A$4,AB164=Matrica!$E$3),Matrica!$G$4,IF(AND(AA164=Matrica!$A$4,AB164=Matrica!$H$3),Matrica!$J$4,IF(AND(AA164=Matrica!$A$5,AB164=Matrica!$B$3),Matrica!$D$5,IF(AND(AA164=Matrica!$A$5,AB164=Matrica!$E$3),Matrica!$G$5,IF(AND(AA164=Matrica!$A$5,AB164=Matrica!$H$3),Matrica!$J$5,IF(AND(AA164=Matrica!$A$6,AB164=Matrica!$B$3),Matrica!$D$6,IF(AND(AA164=Matrica!$A$6,AB164=Matrica!$E$3),Matrica!$G$6,IF(AND(AA164=Matrica!$A$6,AB164=Matrica!$H$3),Matrica!$J$6,IF(AND(AA164=Matrica!$A$7,AB164=Matrica!$B$3),Matrica!$D$7,IF(AND(AA164=Matrica!$A$7,AB164=Matrica!$E$3),Matrica!$G$7,IF(AND(AA164=Matrica!$A$7,AB164=Matrica!$H$3),Matrica!$J$7,IF(AND(AA164=Matrica!$A$8,AB164=Matrica!$B$3),Matrica!$D$8,IF(AND(AA164=Matrica!$A$8,AB164=Matrica!$E$3),Matrica!$G$8,IF(AND(AA164=Matrica!$A$8,AB164=Matrica!$H$3),Matrica!$J$8,IF(AND(AA164=Matrica!$A$9,AB164=Matrica!$B$3),Matrica!$D$9,IF(AND(AA164=Matrica!$A$9,AB164=Matrica!$E$3),Matrica!$G$9,IF(AND(AA164=Matrica!$A$9,AB164=Matrica!$H$3),Matrica!$J$9,IF(AND(AA164=Matrica!$A$10,AB164=Matrica!$B$3),Matrica!$D$10,IF(AND(AA164=Matrica!$A$10,AB164=Matrica!$E$3),Matrica!$G$10,IF(AND(AA164=Matrica!$A$10,AB164=Matrica!$H$3),Matrica!$J$10,IF(AND(AA164=Matrica!$A$11,AB164=Matrica!$B$3),Matrica!$D$11,IF(AND(AA164=Matrica!$A$11,AB164=Matrica!$E$3),Matrica!$G$11,IF(AND(AA164=Matrica!$A$11,AB164=Matrica!$H$3),Matrica!$J$11,IF(AND(AA164=Matrica!$A$12,AB164=Matrica!$B$3),Matrica!$D$12,IF(AND(AA164=Matrica!$A$12,AB164=Matrica!$E$3),Matrica!$G$12,IF(AND(AA164=Matrica!$A$12,AB164=Matrica!$H$3),Matrica!$J$12,IF(AND(AA164=Matrica!$A$13,AB164=Matrica!$B$3),Matrica!$D$13,IF(AND(AA164=Matrica!$A$13,AB164=Matrica!$E$3),Matrica!$G$13,IF(AND(AA164=Matrica!$A$13,AB164=Matrica!$H$3),Matrica!$J$13,IF(AND(AA164=Matrica!$A$14,AB164=Matrica!$B$3),Matrica!$D$14,IF(AND(AA164=Matrica!$A$14,AB164=Matrica!$E$3),Matrica!$G$14,IF(AND(AA164=Matrica!$A$14,AB164=Matrica!$H$3),Matrica!$J$14,IF(AND(AA164=Matrica!$A$15,AB164=Matrica!$B$3),Matrica!$D$15,IF(AND(AA164=Matrica!$A$15,AB164=Matrica!$E$3),Matrica!$G$15,IF(AND(AA164=Matrica!$A$15,AB164=Matrica!$H$3),Matrica!$J$15,IF(AND(AA164=Matrica!$A$16,AB164=Matrica!$B$3),Matrica!$D$16,IF(AND(AA164=Matrica!$A$16,AB164=Matrica!$E$3),Matrica!$G$16,IF(AND(AA164=Matrica!$A$16,AB164=Matrica!$H$3),Matrica!$J$16,"")))))))))))))))))))))))))))))))))))))))</f>
        <v>3.83</v>
      </c>
      <c r="AA164" s="45" t="s">
        <v>9</v>
      </c>
      <c r="AB164" s="45">
        <v>2</v>
      </c>
      <c r="AC164" s="50">
        <v>3.58</v>
      </c>
      <c r="AD164" s="37" t="str">
        <f t="shared" si="38"/>
        <v>RAST</v>
      </c>
      <c r="AE164" s="37">
        <f t="shared" si="45"/>
        <v>2.8735632183908075</v>
      </c>
      <c r="AF164" s="37">
        <f t="shared" si="46"/>
        <v>2.8735632183908073E-2</v>
      </c>
      <c r="AG164" s="47">
        <v>55</v>
      </c>
    </row>
    <row r="165" spans="3:33" ht="30" customHeight="1" x14ac:dyDescent="0.25">
      <c r="C165" s="52" t="s">
        <v>105</v>
      </c>
      <c r="D165" s="43" t="s">
        <v>106</v>
      </c>
      <c r="E165" s="39" t="s">
        <v>10</v>
      </c>
      <c r="F165" s="43" t="s">
        <v>137</v>
      </c>
      <c r="G165" s="38"/>
      <c r="H165" s="38"/>
      <c r="I165" s="38">
        <v>0.1</v>
      </c>
      <c r="J165" s="38">
        <v>17.32</v>
      </c>
      <c r="K165" s="38">
        <v>17.32</v>
      </c>
      <c r="L165" s="42">
        <f t="shared" si="43"/>
        <v>17.32</v>
      </c>
      <c r="M165" s="42">
        <f t="shared" si="44"/>
        <v>19.052</v>
      </c>
      <c r="N165" s="41">
        <v>2871.8</v>
      </c>
      <c r="O165" s="41">
        <f t="shared" si="39"/>
        <v>49739.576000000001</v>
      </c>
      <c r="P165" s="41">
        <f t="shared" si="40"/>
        <v>54713.533600000002</v>
      </c>
      <c r="Q165" s="41">
        <f t="shared" si="41"/>
        <v>17.654737962979397</v>
      </c>
      <c r="R165" s="41">
        <f t="shared" si="42"/>
        <v>19.420211759277336</v>
      </c>
      <c r="S165" s="41">
        <v>3.48</v>
      </c>
      <c r="T165" s="38" t="s">
        <v>9</v>
      </c>
      <c r="U165" s="38" t="s">
        <v>292</v>
      </c>
      <c r="V165" s="41">
        <v>3.83</v>
      </c>
      <c r="W165" s="38" t="s">
        <v>9</v>
      </c>
      <c r="X165" s="38" t="s">
        <v>291</v>
      </c>
      <c r="Y165" s="38">
        <f>IF(AND(AA165=Matrica!$A$4,AB165=Matrica!$B$3),Matrica!$B$4,IF(AND(AA165=Matrica!$A$4,AB165=Matrica!$E$3),Matrica!$E$4,IF(AND(AA165=Matrica!$A$4,AB165=Matrica!$H$3),Matrica!$H$4,IF(AND(AA165=Matrica!$A$5,AB165=Matrica!$B$3),Matrica!$B$5,IF(AND(AA165=Matrica!$A$5,AB165=Matrica!$E$3),Matrica!$E$5,IF(AND(AA165=Matrica!$A$5,AB165=Matrica!$H$3),Matrica!$H$5,IF(AND(AA165=Matrica!$A$6,AB165=Matrica!$B$3),Matrica!$B$6,IF(AND(AA165=Matrica!$A$6,AB165=Matrica!$E$3),Matrica!$E$6,IF(AND(AA165=Matrica!$A$6,AB165=Matrica!$H$3),Matrica!$H$6,IF(AND(AA165=Matrica!$A$7,AB165=Matrica!$B$3),Matrica!$B$7,IF(AND(AA165=Matrica!$A$7,AB165=Matrica!$E$3),Matrica!$E$7,IF(AND(AA165=Matrica!$A$7,AB165=Matrica!$H$3),Matrica!$H$7,IF(AND(AA165=Matrica!$A$8,AB165=Matrica!$B$3),Matrica!$B$8,IF(AND(AA165=Matrica!$A$8,AB165=Matrica!$E$3),Matrica!$E$8,IF(AND(AA165=Matrica!$A$8,AB165=Matrica!$H$3),Matrica!$H$8,IF(AND(AA165=Matrica!$A$9,AB165=Matrica!$B$3),Matrica!$B$9,IF(AND(AA165=Matrica!$A$9,AB165=Matrica!$E$3),Matrica!$E$9,IF(AND(AA165=Matrica!$A$9,AB165=Matrica!$H$3),Matrica!$H$9,IF(AND(AA165=Matrica!$A$10,AB165=Matrica!$B$3),Matrica!$B$10,IF(AND(AA165=Matrica!$A$10,AB165=Matrica!$E$3),Matrica!$E$10,IF(AND(AA165=Matrica!$A$10,AB165=Matrica!$H$3),Matrica!$H$10,IF(AND(AA165=Matrica!$A$11,AB165=Matrica!$B$3),Matrica!$B$11,IF(AND(AA165=Matrica!$A$11,AB165=Matrica!$E$3),Matrica!$E$11,IF(AND(AA165=Matrica!$A$11,AB165=Matrica!$H$3),Matrica!$H$11,IF(AND(AA165=Matrica!$A$12,AB165=Matrica!$B$3),Matrica!$B$12,IF(AND(AA165=Matrica!$A$12,AB165=Matrica!$E$3),Matrica!$E$12,IF(AND(AA165=Matrica!$A$12,AB165=Matrica!$H$3),Matrica!$H$12,IF(AND(AA165=Matrica!$A$13,AB165=Matrica!$B$3),Matrica!$B$13,IF(AND(AA165=Matrica!$A$13,AB165=Matrica!$E$3),Matrica!$E$13,IF(AND(AA165=Matrica!$A$13,AB165=Matrica!$H$3),Matrica!$H$13,IF(AND(AA165=Matrica!$A$14,AB165=Matrica!$B$3),Matrica!$B$14,IF(AND(AA165=Matrica!$A$14,AB165=Matrica!$E$3),Matrica!$E$14,IF(AND(AA165=Matrica!$A$14,AB165=Matrica!$H$3),Matrica!$H$14,IF(AND(AA165=Matrica!$A$15,AB165=Matrica!$B$3),Matrica!$B$15,IF(AND(AA165=Matrica!$A$15,AB165=Matrica!$E$3),Matrica!$E$15,IF(AND(AA165=Matrica!$A$15,AB165=Matrica!$H$3),Matrica!$H$15,IF(AND(AA165=Matrica!$A$16,AB165=Matrica!$B$3),Matrica!$B$16,IF(AND(AA165=Matrica!$A$16,AB165=Matrica!$E$3),Matrica!$E$16,IF(AND(AA165=Matrica!$A$16,AB165=Matrica!$H$3),Matrica!$H$16,"")))))))))))))))))))))))))))))))))))))))</f>
        <v>3.58</v>
      </c>
      <c r="Z165" s="38">
        <f>IF(AND(AA165=Matrica!$A$4,AB165=Matrica!$B$3),Matrica!$D$4,IF(AND(AA165=Matrica!$A$4,AB165=Matrica!$E$3),Matrica!$G$4,IF(AND(AA165=Matrica!$A$4,AB165=Matrica!$H$3),Matrica!$J$4,IF(AND(AA165=Matrica!$A$5,AB165=Matrica!$B$3),Matrica!$D$5,IF(AND(AA165=Matrica!$A$5,AB165=Matrica!$E$3),Matrica!$G$5,IF(AND(AA165=Matrica!$A$5,AB165=Matrica!$H$3),Matrica!$J$5,IF(AND(AA165=Matrica!$A$6,AB165=Matrica!$B$3),Matrica!$D$6,IF(AND(AA165=Matrica!$A$6,AB165=Matrica!$E$3),Matrica!$G$6,IF(AND(AA165=Matrica!$A$6,AB165=Matrica!$H$3),Matrica!$J$6,IF(AND(AA165=Matrica!$A$7,AB165=Matrica!$B$3),Matrica!$D$7,IF(AND(AA165=Matrica!$A$7,AB165=Matrica!$E$3),Matrica!$G$7,IF(AND(AA165=Matrica!$A$7,AB165=Matrica!$H$3),Matrica!$J$7,IF(AND(AA165=Matrica!$A$8,AB165=Matrica!$B$3),Matrica!$D$8,IF(AND(AA165=Matrica!$A$8,AB165=Matrica!$E$3),Matrica!$G$8,IF(AND(AA165=Matrica!$A$8,AB165=Matrica!$H$3),Matrica!$J$8,IF(AND(AA165=Matrica!$A$9,AB165=Matrica!$B$3),Matrica!$D$9,IF(AND(AA165=Matrica!$A$9,AB165=Matrica!$E$3),Matrica!$G$9,IF(AND(AA165=Matrica!$A$9,AB165=Matrica!$H$3),Matrica!$J$9,IF(AND(AA165=Matrica!$A$10,AB165=Matrica!$B$3),Matrica!$D$10,IF(AND(AA165=Matrica!$A$10,AB165=Matrica!$E$3),Matrica!$G$10,IF(AND(AA165=Matrica!$A$10,AB165=Matrica!$H$3),Matrica!$J$10,IF(AND(AA165=Matrica!$A$11,AB165=Matrica!$B$3),Matrica!$D$11,IF(AND(AA165=Matrica!$A$11,AB165=Matrica!$E$3),Matrica!$G$11,IF(AND(AA165=Matrica!$A$11,AB165=Matrica!$H$3),Matrica!$J$11,IF(AND(AA165=Matrica!$A$12,AB165=Matrica!$B$3),Matrica!$D$12,IF(AND(AA165=Matrica!$A$12,AB165=Matrica!$E$3),Matrica!$G$12,IF(AND(AA165=Matrica!$A$12,AB165=Matrica!$H$3),Matrica!$J$12,IF(AND(AA165=Matrica!$A$13,AB165=Matrica!$B$3),Matrica!$D$13,IF(AND(AA165=Matrica!$A$13,AB165=Matrica!$E$3),Matrica!$G$13,IF(AND(AA165=Matrica!$A$13,AB165=Matrica!$H$3),Matrica!$J$13,IF(AND(AA165=Matrica!$A$14,AB165=Matrica!$B$3),Matrica!$D$14,IF(AND(AA165=Matrica!$A$14,AB165=Matrica!$E$3),Matrica!$G$14,IF(AND(AA165=Matrica!$A$14,AB165=Matrica!$H$3),Matrica!$J$14,IF(AND(AA165=Matrica!$A$15,AB165=Matrica!$B$3),Matrica!$D$15,IF(AND(AA165=Matrica!$A$15,AB165=Matrica!$E$3),Matrica!$G$15,IF(AND(AA165=Matrica!$A$15,AB165=Matrica!$H$3),Matrica!$J$15,IF(AND(AA165=Matrica!$A$16,AB165=Matrica!$B$3),Matrica!$D$16,IF(AND(AA165=Matrica!$A$16,AB165=Matrica!$E$3),Matrica!$G$16,IF(AND(AA165=Matrica!$A$16,AB165=Matrica!$H$3),Matrica!$J$16,"")))))))))))))))))))))))))))))))))))))))</f>
        <v>3.83</v>
      </c>
      <c r="AA165" s="45" t="s">
        <v>9</v>
      </c>
      <c r="AB165" s="45">
        <v>2</v>
      </c>
      <c r="AC165" s="50">
        <v>3.72</v>
      </c>
      <c r="AD165" s="37" t="str">
        <f t="shared" si="38"/>
        <v>ISTI</v>
      </c>
      <c r="AE165" s="37">
        <f t="shared" si="45"/>
        <v>6.8965517241379377</v>
      </c>
      <c r="AF165" s="37">
        <f t="shared" si="46"/>
        <v>-2.8720626631853752E-2</v>
      </c>
      <c r="AG165" s="47">
        <v>25.75</v>
      </c>
    </row>
    <row r="166" spans="3:33" ht="30" customHeight="1" x14ac:dyDescent="0.25">
      <c r="C166" s="52" t="s">
        <v>97</v>
      </c>
      <c r="D166" s="43" t="s">
        <v>91</v>
      </c>
      <c r="E166" s="39" t="s">
        <v>10</v>
      </c>
      <c r="F166" s="43" t="s">
        <v>137</v>
      </c>
      <c r="G166" s="38"/>
      <c r="H166" s="38"/>
      <c r="I166" s="38"/>
      <c r="J166" s="38">
        <v>17.32</v>
      </c>
      <c r="K166" s="38">
        <v>17.32</v>
      </c>
      <c r="L166" s="42">
        <f t="shared" si="43"/>
        <v>17.32</v>
      </c>
      <c r="M166" s="42">
        <f t="shared" si="44"/>
        <v>17.32</v>
      </c>
      <c r="N166" s="41">
        <v>2871.8</v>
      </c>
      <c r="O166" s="41">
        <f t="shared" si="39"/>
        <v>49739.576000000001</v>
      </c>
      <c r="P166" s="41">
        <f t="shared" si="40"/>
        <v>49739.576000000001</v>
      </c>
      <c r="Q166" s="41">
        <f t="shared" si="41"/>
        <v>17.654737962979397</v>
      </c>
      <c r="R166" s="41">
        <f t="shared" si="42"/>
        <v>17.654737962979397</v>
      </c>
      <c r="S166" s="41">
        <v>3.48</v>
      </c>
      <c r="T166" s="38" t="s">
        <v>9</v>
      </c>
      <c r="U166" s="38" t="s">
        <v>292</v>
      </c>
      <c r="V166" s="41">
        <v>3.48</v>
      </c>
      <c r="W166" s="38" t="s">
        <v>9</v>
      </c>
      <c r="X166" s="38" t="s">
        <v>292</v>
      </c>
      <c r="Y166" s="38">
        <f>IF(AND(AA166=Matrica!$A$4,AB166=Matrica!$B$3),Matrica!$B$4,IF(AND(AA166=Matrica!$A$4,AB166=Matrica!$E$3),Matrica!$E$4,IF(AND(AA166=Matrica!$A$4,AB166=Matrica!$H$3),Matrica!$H$4,IF(AND(AA166=Matrica!$A$5,AB166=Matrica!$B$3),Matrica!$B$5,IF(AND(AA166=Matrica!$A$5,AB166=Matrica!$E$3),Matrica!$E$5,IF(AND(AA166=Matrica!$A$5,AB166=Matrica!$H$3),Matrica!$H$5,IF(AND(AA166=Matrica!$A$6,AB166=Matrica!$B$3),Matrica!$B$6,IF(AND(AA166=Matrica!$A$6,AB166=Matrica!$E$3),Matrica!$E$6,IF(AND(AA166=Matrica!$A$6,AB166=Matrica!$H$3),Matrica!$H$6,IF(AND(AA166=Matrica!$A$7,AB166=Matrica!$B$3),Matrica!$B$7,IF(AND(AA166=Matrica!$A$7,AB166=Matrica!$E$3),Matrica!$E$7,IF(AND(AA166=Matrica!$A$7,AB166=Matrica!$H$3),Matrica!$H$7,IF(AND(AA166=Matrica!$A$8,AB166=Matrica!$B$3),Matrica!$B$8,IF(AND(AA166=Matrica!$A$8,AB166=Matrica!$E$3),Matrica!$E$8,IF(AND(AA166=Matrica!$A$8,AB166=Matrica!$H$3),Matrica!$H$8,IF(AND(AA166=Matrica!$A$9,AB166=Matrica!$B$3),Matrica!$B$9,IF(AND(AA166=Matrica!$A$9,AB166=Matrica!$E$3),Matrica!$E$9,IF(AND(AA166=Matrica!$A$9,AB166=Matrica!$H$3),Matrica!$H$9,IF(AND(AA166=Matrica!$A$10,AB166=Matrica!$B$3),Matrica!$B$10,IF(AND(AA166=Matrica!$A$10,AB166=Matrica!$E$3),Matrica!$E$10,IF(AND(AA166=Matrica!$A$10,AB166=Matrica!$H$3),Matrica!$H$10,IF(AND(AA166=Matrica!$A$11,AB166=Matrica!$B$3),Matrica!$B$11,IF(AND(AA166=Matrica!$A$11,AB166=Matrica!$E$3),Matrica!$E$11,IF(AND(AA166=Matrica!$A$11,AB166=Matrica!$H$3),Matrica!$H$11,IF(AND(AA166=Matrica!$A$12,AB166=Matrica!$B$3),Matrica!$B$12,IF(AND(AA166=Matrica!$A$12,AB166=Matrica!$E$3),Matrica!$E$12,IF(AND(AA166=Matrica!$A$12,AB166=Matrica!$H$3),Matrica!$H$12,IF(AND(AA166=Matrica!$A$13,AB166=Matrica!$B$3),Matrica!$B$13,IF(AND(AA166=Matrica!$A$13,AB166=Matrica!$E$3),Matrica!$E$13,IF(AND(AA166=Matrica!$A$13,AB166=Matrica!$H$3),Matrica!$H$13,IF(AND(AA166=Matrica!$A$14,AB166=Matrica!$B$3),Matrica!$B$14,IF(AND(AA166=Matrica!$A$14,AB166=Matrica!$E$3),Matrica!$E$14,IF(AND(AA166=Matrica!$A$14,AB166=Matrica!$H$3),Matrica!$H$14,IF(AND(AA166=Matrica!$A$15,AB166=Matrica!$B$3),Matrica!$B$15,IF(AND(AA166=Matrica!$A$15,AB166=Matrica!$E$3),Matrica!$E$15,IF(AND(AA166=Matrica!$A$15,AB166=Matrica!$H$3),Matrica!$H$15,IF(AND(AA166=Matrica!$A$16,AB166=Matrica!$B$3),Matrica!$B$16,IF(AND(AA166=Matrica!$A$16,AB166=Matrica!$E$3),Matrica!$E$16,IF(AND(AA166=Matrica!$A$16,AB166=Matrica!$H$3),Matrica!$H$16,"")))))))))))))))))))))))))))))))))))))))</f>
        <v>3.84</v>
      </c>
      <c r="Z166" s="38">
        <f>IF(AND(AA166=Matrica!$A$4,AB166=Matrica!$B$3),Matrica!$D$4,IF(AND(AA166=Matrica!$A$4,AB166=Matrica!$E$3),Matrica!$G$4,IF(AND(AA166=Matrica!$A$4,AB166=Matrica!$H$3),Matrica!$J$4,IF(AND(AA166=Matrica!$A$5,AB166=Matrica!$B$3),Matrica!$D$5,IF(AND(AA166=Matrica!$A$5,AB166=Matrica!$E$3),Matrica!$G$5,IF(AND(AA166=Matrica!$A$5,AB166=Matrica!$H$3),Matrica!$J$5,IF(AND(AA166=Matrica!$A$6,AB166=Matrica!$B$3),Matrica!$D$6,IF(AND(AA166=Matrica!$A$6,AB166=Matrica!$E$3),Matrica!$G$6,IF(AND(AA166=Matrica!$A$6,AB166=Matrica!$H$3),Matrica!$J$6,IF(AND(AA166=Matrica!$A$7,AB166=Matrica!$B$3),Matrica!$D$7,IF(AND(AA166=Matrica!$A$7,AB166=Matrica!$E$3),Matrica!$G$7,IF(AND(AA166=Matrica!$A$7,AB166=Matrica!$H$3),Matrica!$J$7,IF(AND(AA166=Matrica!$A$8,AB166=Matrica!$B$3),Matrica!$D$8,IF(AND(AA166=Matrica!$A$8,AB166=Matrica!$E$3),Matrica!$G$8,IF(AND(AA166=Matrica!$A$8,AB166=Matrica!$H$3),Matrica!$J$8,IF(AND(AA166=Matrica!$A$9,AB166=Matrica!$B$3),Matrica!$D$9,IF(AND(AA166=Matrica!$A$9,AB166=Matrica!$E$3),Matrica!$G$9,IF(AND(AA166=Matrica!$A$9,AB166=Matrica!$H$3),Matrica!$J$9,IF(AND(AA166=Matrica!$A$10,AB166=Matrica!$B$3),Matrica!$D$10,IF(AND(AA166=Matrica!$A$10,AB166=Matrica!$E$3),Matrica!$G$10,IF(AND(AA166=Matrica!$A$10,AB166=Matrica!$H$3),Matrica!$J$10,IF(AND(AA166=Matrica!$A$11,AB166=Matrica!$B$3),Matrica!$D$11,IF(AND(AA166=Matrica!$A$11,AB166=Matrica!$E$3),Matrica!$G$11,IF(AND(AA166=Matrica!$A$11,AB166=Matrica!$H$3),Matrica!$J$11,IF(AND(AA166=Matrica!$A$12,AB166=Matrica!$B$3),Matrica!$D$12,IF(AND(AA166=Matrica!$A$12,AB166=Matrica!$E$3),Matrica!$G$12,IF(AND(AA166=Matrica!$A$12,AB166=Matrica!$H$3),Matrica!$J$12,IF(AND(AA166=Matrica!$A$13,AB166=Matrica!$B$3),Matrica!$D$13,IF(AND(AA166=Matrica!$A$13,AB166=Matrica!$E$3),Matrica!$G$13,IF(AND(AA166=Matrica!$A$13,AB166=Matrica!$H$3),Matrica!$J$13,IF(AND(AA166=Matrica!$A$14,AB166=Matrica!$B$3),Matrica!$D$14,IF(AND(AA166=Matrica!$A$14,AB166=Matrica!$E$3),Matrica!$G$14,IF(AND(AA166=Matrica!$A$14,AB166=Matrica!$H$3),Matrica!$J$14,IF(AND(AA166=Matrica!$A$15,AB166=Matrica!$B$3),Matrica!$D$15,IF(AND(AA166=Matrica!$A$15,AB166=Matrica!$E$3),Matrica!$G$15,IF(AND(AA166=Matrica!$A$15,AB166=Matrica!$H$3),Matrica!$J$15,IF(AND(AA166=Matrica!$A$16,AB166=Matrica!$B$3),Matrica!$D$16,IF(AND(AA166=Matrica!$A$16,AB166=Matrica!$E$3),Matrica!$G$16,IF(AND(AA166=Matrica!$A$16,AB166=Matrica!$H$3),Matrica!$J$16,"")))))))))))))))))))))))))))))))))))))))</f>
        <v>3.96</v>
      </c>
      <c r="AA166" s="45" t="s">
        <v>9</v>
      </c>
      <c r="AB166" s="45">
        <v>3</v>
      </c>
      <c r="AC166" s="50">
        <v>3.84</v>
      </c>
      <c r="AD166" s="37" t="str">
        <f t="shared" si="38"/>
        <v>RAST</v>
      </c>
      <c r="AE166" s="37">
        <f t="shared" si="45"/>
        <v>10.344827586206893</v>
      </c>
      <c r="AF166" s="37">
        <f t="shared" si="46"/>
        <v>0.10344827586206894</v>
      </c>
      <c r="AG166" s="47">
        <v>827.18</v>
      </c>
    </row>
    <row r="167" spans="3:33" ht="30" customHeight="1" x14ac:dyDescent="0.25">
      <c r="C167" s="52" t="s">
        <v>98</v>
      </c>
      <c r="D167" s="43" t="s">
        <v>99</v>
      </c>
      <c r="E167" s="39" t="s">
        <v>10</v>
      </c>
      <c r="F167" s="43" t="s">
        <v>137</v>
      </c>
      <c r="G167" s="38"/>
      <c r="H167" s="38"/>
      <c r="I167" s="38">
        <v>0.1</v>
      </c>
      <c r="J167" s="38">
        <v>17.32</v>
      </c>
      <c r="K167" s="38">
        <v>17.32</v>
      </c>
      <c r="L167" s="42">
        <f t="shared" si="43"/>
        <v>17.32</v>
      </c>
      <c r="M167" s="42">
        <f t="shared" si="44"/>
        <v>19.052</v>
      </c>
      <c r="N167" s="41">
        <v>2871.8</v>
      </c>
      <c r="O167" s="41">
        <f t="shared" si="39"/>
        <v>49739.576000000001</v>
      </c>
      <c r="P167" s="41">
        <f t="shared" si="40"/>
        <v>54713.533600000002</v>
      </c>
      <c r="Q167" s="41">
        <f t="shared" si="41"/>
        <v>17.654737962979397</v>
      </c>
      <c r="R167" s="41">
        <f t="shared" si="42"/>
        <v>19.420211759277336</v>
      </c>
      <c r="S167" s="41">
        <v>3.48</v>
      </c>
      <c r="T167" s="38" t="s">
        <v>9</v>
      </c>
      <c r="U167" s="38" t="s">
        <v>292</v>
      </c>
      <c r="V167" s="41">
        <v>3.83</v>
      </c>
      <c r="W167" s="38" t="s">
        <v>9</v>
      </c>
      <c r="X167" s="38" t="s">
        <v>291</v>
      </c>
      <c r="Y167" s="38">
        <f>IF(AND(AA167=Matrica!$A$4,AB167=Matrica!$B$3),Matrica!$B$4,IF(AND(AA167=Matrica!$A$4,AB167=Matrica!$E$3),Matrica!$E$4,IF(AND(AA167=Matrica!$A$4,AB167=Matrica!$H$3),Matrica!$H$4,IF(AND(AA167=Matrica!$A$5,AB167=Matrica!$B$3),Matrica!$B$5,IF(AND(AA167=Matrica!$A$5,AB167=Matrica!$E$3),Matrica!$E$5,IF(AND(AA167=Matrica!$A$5,AB167=Matrica!$H$3),Matrica!$H$5,IF(AND(AA167=Matrica!$A$6,AB167=Matrica!$B$3),Matrica!$B$6,IF(AND(AA167=Matrica!$A$6,AB167=Matrica!$E$3),Matrica!$E$6,IF(AND(AA167=Matrica!$A$6,AB167=Matrica!$H$3),Matrica!$H$6,IF(AND(AA167=Matrica!$A$7,AB167=Matrica!$B$3),Matrica!$B$7,IF(AND(AA167=Matrica!$A$7,AB167=Matrica!$E$3),Matrica!$E$7,IF(AND(AA167=Matrica!$A$7,AB167=Matrica!$H$3),Matrica!$H$7,IF(AND(AA167=Matrica!$A$8,AB167=Matrica!$B$3),Matrica!$B$8,IF(AND(AA167=Matrica!$A$8,AB167=Matrica!$E$3),Matrica!$E$8,IF(AND(AA167=Matrica!$A$8,AB167=Matrica!$H$3),Matrica!$H$8,IF(AND(AA167=Matrica!$A$9,AB167=Matrica!$B$3),Matrica!$B$9,IF(AND(AA167=Matrica!$A$9,AB167=Matrica!$E$3),Matrica!$E$9,IF(AND(AA167=Matrica!$A$9,AB167=Matrica!$H$3),Matrica!$H$9,IF(AND(AA167=Matrica!$A$10,AB167=Matrica!$B$3),Matrica!$B$10,IF(AND(AA167=Matrica!$A$10,AB167=Matrica!$E$3),Matrica!$E$10,IF(AND(AA167=Matrica!$A$10,AB167=Matrica!$H$3),Matrica!$H$10,IF(AND(AA167=Matrica!$A$11,AB167=Matrica!$B$3),Matrica!$B$11,IF(AND(AA167=Matrica!$A$11,AB167=Matrica!$E$3),Matrica!$E$11,IF(AND(AA167=Matrica!$A$11,AB167=Matrica!$H$3),Matrica!$H$11,IF(AND(AA167=Matrica!$A$12,AB167=Matrica!$B$3),Matrica!$B$12,IF(AND(AA167=Matrica!$A$12,AB167=Matrica!$E$3),Matrica!$E$12,IF(AND(AA167=Matrica!$A$12,AB167=Matrica!$H$3),Matrica!$H$12,IF(AND(AA167=Matrica!$A$13,AB167=Matrica!$B$3),Matrica!$B$13,IF(AND(AA167=Matrica!$A$13,AB167=Matrica!$E$3),Matrica!$E$13,IF(AND(AA167=Matrica!$A$13,AB167=Matrica!$H$3),Matrica!$H$13,IF(AND(AA167=Matrica!$A$14,AB167=Matrica!$B$3),Matrica!$B$14,IF(AND(AA167=Matrica!$A$14,AB167=Matrica!$E$3),Matrica!$E$14,IF(AND(AA167=Matrica!$A$14,AB167=Matrica!$H$3),Matrica!$H$14,IF(AND(AA167=Matrica!$A$15,AB167=Matrica!$B$3),Matrica!$B$15,IF(AND(AA167=Matrica!$A$15,AB167=Matrica!$E$3),Matrica!$E$15,IF(AND(AA167=Matrica!$A$15,AB167=Matrica!$H$3),Matrica!$H$15,IF(AND(AA167=Matrica!$A$16,AB167=Matrica!$B$3),Matrica!$B$16,IF(AND(AA167=Matrica!$A$16,AB167=Matrica!$E$3),Matrica!$E$16,IF(AND(AA167=Matrica!$A$16,AB167=Matrica!$H$3),Matrica!$H$16,"")))))))))))))))))))))))))))))))))))))))</f>
        <v>3.84</v>
      </c>
      <c r="Z167" s="38">
        <f>IF(AND(AA167=Matrica!$A$4,AB167=Matrica!$B$3),Matrica!$D$4,IF(AND(AA167=Matrica!$A$4,AB167=Matrica!$E$3),Matrica!$G$4,IF(AND(AA167=Matrica!$A$4,AB167=Matrica!$H$3),Matrica!$J$4,IF(AND(AA167=Matrica!$A$5,AB167=Matrica!$B$3),Matrica!$D$5,IF(AND(AA167=Matrica!$A$5,AB167=Matrica!$E$3),Matrica!$G$5,IF(AND(AA167=Matrica!$A$5,AB167=Matrica!$H$3),Matrica!$J$5,IF(AND(AA167=Matrica!$A$6,AB167=Matrica!$B$3),Matrica!$D$6,IF(AND(AA167=Matrica!$A$6,AB167=Matrica!$E$3),Matrica!$G$6,IF(AND(AA167=Matrica!$A$6,AB167=Matrica!$H$3),Matrica!$J$6,IF(AND(AA167=Matrica!$A$7,AB167=Matrica!$B$3),Matrica!$D$7,IF(AND(AA167=Matrica!$A$7,AB167=Matrica!$E$3),Matrica!$G$7,IF(AND(AA167=Matrica!$A$7,AB167=Matrica!$H$3),Matrica!$J$7,IF(AND(AA167=Matrica!$A$8,AB167=Matrica!$B$3),Matrica!$D$8,IF(AND(AA167=Matrica!$A$8,AB167=Matrica!$E$3),Matrica!$G$8,IF(AND(AA167=Matrica!$A$8,AB167=Matrica!$H$3),Matrica!$J$8,IF(AND(AA167=Matrica!$A$9,AB167=Matrica!$B$3),Matrica!$D$9,IF(AND(AA167=Matrica!$A$9,AB167=Matrica!$E$3),Matrica!$G$9,IF(AND(AA167=Matrica!$A$9,AB167=Matrica!$H$3),Matrica!$J$9,IF(AND(AA167=Matrica!$A$10,AB167=Matrica!$B$3),Matrica!$D$10,IF(AND(AA167=Matrica!$A$10,AB167=Matrica!$E$3),Matrica!$G$10,IF(AND(AA167=Matrica!$A$10,AB167=Matrica!$H$3),Matrica!$J$10,IF(AND(AA167=Matrica!$A$11,AB167=Matrica!$B$3),Matrica!$D$11,IF(AND(AA167=Matrica!$A$11,AB167=Matrica!$E$3),Matrica!$G$11,IF(AND(AA167=Matrica!$A$11,AB167=Matrica!$H$3),Matrica!$J$11,IF(AND(AA167=Matrica!$A$12,AB167=Matrica!$B$3),Matrica!$D$12,IF(AND(AA167=Matrica!$A$12,AB167=Matrica!$E$3),Matrica!$G$12,IF(AND(AA167=Matrica!$A$12,AB167=Matrica!$H$3),Matrica!$J$12,IF(AND(AA167=Matrica!$A$13,AB167=Matrica!$B$3),Matrica!$D$13,IF(AND(AA167=Matrica!$A$13,AB167=Matrica!$E$3),Matrica!$G$13,IF(AND(AA167=Matrica!$A$13,AB167=Matrica!$H$3),Matrica!$J$13,IF(AND(AA167=Matrica!$A$14,AB167=Matrica!$B$3),Matrica!$D$14,IF(AND(AA167=Matrica!$A$14,AB167=Matrica!$E$3),Matrica!$G$14,IF(AND(AA167=Matrica!$A$14,AB167=Matrica!$H$3),Matrica!$J$14,IF(AND(AA167=Matrica!$A$15,AB167=Matrica!$B$3),Matrica!$D$15,IF(AND(AA167=Matrica!$A$15,AB167=Matrica!$E$3),Matrica!$G$15,IF(AND(AA167=Matrica!$A$15,AB167=Matrica!$H$3),Matrica!$J$15,IF(AND(AA167=Matrica!$A$16,AB167=Matrica!$B$3),Matrica!$D$16,IF(AND(AA167=Matrica!$A$16,AB167=Matrica!$E$3),Matrica!$G$16,IF(AND(AA167=Matrica!$A$16,AB167=Matrica!$H$3),Matrica!$J$16,"")))))))))))))))))))))))))))))))))))))))</f>
        <v>3.96</v>
      </c>
      <c r="AA167" s="45" t="s">
        <v>9</v>
      </c>
      <c r="AB167" s="45">
        <v>3</v>
      </c>
      <c r="AC167" s="50">
        <v>3.9</v>
      </c>
      <c r="AD167" s="37" t="str">
        <f t="shared" si="38"/>
        <v>RAST</v>
      </c>
      <c r="AE167" s="37">
        <f t="shared" si="45"/>
        <v>12.068965517241377</v>
      </c>
      <c r="AF167" s="37">
        <f t="shared" si="46"/>
        <v>1.8276762402088732E-2</v>
      </c>
      <c r="AG167" s="47">
        <v>35.35</v>
      </c>
    </row>
    <row r="168" spans="3:33" ht="30" customHeight="1" x14ac:dyDescent="0.25">
      <c r="C168" s="52" t="s">
        <v>87</v>
      </c>
      <c r="D168" s="43" t="s">
        <v>88</v>
      </c>
      <c r="E168" s="39" t="s">
        <v>13</v>
      </c>
      <c r="F168" s="43" t="s">
        <v>137</v>
      </c>
      <c r="G168" s="38"/>
      <c r="H168" s="38"/>
      <c r="I168" s="38"/>
      <c r="J168" s="38">
        <v>11.15</v>
      </c>
      <c r="K168" s="38">
        <v>11.15</v>
      </c>
      <c r="L168" s="42">
        <f t="shared" si="43"/>
        <v>11.15</v>
      </c>
      <c r="M168" s="42">
        <f t="shared" si="44"/>
        <v>11.15</v>
      </c>
      <c r="N168" s="41">
        <v>2871.8</v>
      </c>
      <c r="O168" s="41">
        <f t="shared" ref="O168" si="47">L168*N168</f>
        <v>32020.570000000003</v>
      </c>
      <c r="P168" s="41">
        <f t="shared" si="40"/>
        <v>32020.570000000003</v>
      </c>
      <c r="Q168" s="41">
        <f t="shared" si="41"/>
        <v>11.365492395336044</v>
      </c>
      <c r="R168" s="41">
        <f t="shared" si="42"/>
        <v>11.365492395336044</v>
      </c>
      <c r="S168" s="41">
        <v>2.2400000000000002</v>
      </c>
      <c r="T168" s="38" t="s">
        <v>12</v>
      </c>
      <c r="U168" s="38" t="s">
        <v>291</v>
      </c>
      <c r="V168" s="41">
        <v>2.2400000000000002</v>
      </c>
      <c r="W168" s="38" t="s">
        <v>12</v>
      </c>
      <c r="X168" s="38" t="s">
        <v>291</v>
      </c>
      <c r="Y168" s="38">
        <f>IF(AND(AA168=Matrica!$A$4,AB168=Matrica!$B$3),Matrica!$B$4,IF(AND(AA168=Matrica!$A$4,AB168=Matrica!$E$3),Matrica!$E$4,IF(AND(AA168=Matrica!$A$4,AB168=Matrica!$H$3),Matrica!$H$4,IF(AND(AA168=Matrica!$A$5,AB168=Matrica!$B$3),Matrica!$B$5,IF(AND(AA168=Matrica!$A$5,AB168=Matrica!$E$3),Matrica!$E$5,IF(AND(AA168=Matrica!$A$5,AB168=Matrica!$H$3),Matrica!$H$5,IF(AND(AA168=Matrica!$A$6,AB168=Matrica!$B$3),Matrica!$B$6,IF(AND(AA168=Matrica!$A$6,AB168=Matrica!$E$3),Matrica!$E$6,IF(AND(AA168=Matrica!$A$6,AB168=Matrica!$H$3),Matrica!$H$6,IF(AND(AA168=Matrica!$A$7,AB168=Matrica!$B$3),Matrica!$B$7,IF(AND(AA168=Matrica!$A$7,AB168=Matrica!$E$3),Matrica!$E$7,IF(AND(AA168=Matrica!$A$7,AB168=Matrica!$H$3),Matrica!$H$7,IF(AND(AA168=Matrica!$A$8,AB168=Matrica!$B$3),Matrica!$B$8,IF(AND(AA168=Matrica!$A$8,AB168=Matrica!$E$3),Matrica!$E$8,IF(AND(AA168=Matrica!$A$8,AB168=Matrica!$H$3),Matrica!$H$8,IF(AND(AA168=Matrica!$A$9,AB168=Matrica!$B$3),Matrica!$B$9,IF(AND(AA168=Matrica!$A$9,AB168=Matrica!$E$3),Matrica!$E$9,IF(AND(AA168=Matrica!$A$9,AB168=Matrica!$H$3),Matrica!$H$9,IF(AND(AA168=Matrica!$A$10,AB168=Matrica!$B$3),Matrica!$B$10,IF(AND(AA168=Matrica!$A$10,AB168=Matrica!$E$3),Matrica!$E$10,IF(AND(AA168=Matrica!$A$10,AB168=Matrica!$H$3),Matrica!$H$10,IF(AND(AA168=Matrica!$A$11,AB168=Matrica!$B$3),Matrica!$B$11,IF(AND(AA168=Matrica!$A$11,AB168=Matrica!$E$3),Matrica!$E$11,IF(AND(AA168=Matrica!$A$11,AB168=Matrica!$H$3),Matrica!$H$11,IF(AND(AA168=Matrica!$A$12,AB168=Matrica!$B$3),Matrica!$B$12,IF(AND(AA168=Matrica!$A$12,AB168=Matrica!$E$3),Matrica!$E$12,IF(AND(AA168=Matrica!$A$12,AB168=Matrica!$H$3),Matrica!$H$12,IF(AND(AA168=Matrica!$A$13,AB168=Matrica!$B$3),Matrica!$B$13,IF(AND(AA168=Matrica!$A$13,AB168=Matrica!$E$3),Matrica!$E$13,IF(AND(AA168=Matrica!$A$13,AB168=Matrica!$H$3),Matrica!$H$13,IF(AND(AA168=Matrica!$A$14,AB168=Matrica!$B$3),Matrica!$B$14,IF(AND(AA168=Matrica!$A$14,AB168=Matrica!$E$3),Matrica!$E$14,IF(AND(AA168=Matrica!$A$14,AB168=Matrica!$H$3),Matrica!$H$14,IF(AND(AA168=Matrica!$A$15,AB168=Matrica!$B$3),Matrica!$B$15,IF(AND(AA168=Matrica!$A$15,AB168=Matrica!$E$3),Matrica!$E$15,IF(AND(AA168=Matrica!$A$15,AB168=Matrica!$H$3),Matrica!$H$15,IF(AND(AA168=Matrica!$A$16,AB168=Matrica!$B$3),Matrica!$B$16,IF(AND(AA168=Matrica!$A$16,AB168=Matrica!$E$3),Matrica!$E$16,IF(AND(AA168=Matrica!$A$16,AB168=Matrica!$H$3),Matrica!$H$16,"")))))))))))))))))))))))))))))))))))))))</f>
        <v>2.76</v>
      </c>
      <c r="Z168" s="38">
        <f>IF(AND(AA168=Matrica!$A$4,AB168=Matrica!$B$3),Matrica!$D$4,IF(AND(AA168=Matrica!$A$4,AB168=Matrica!$E$3),Matrica!$G$4,IF(AND(AA168=Matrica!$A$4,AB168=Matrica!$H$3),Matrica!$J$4,IF(AND(AA168=Matrica!$A$5,AB168=Matrica!$B$3),Matrica!$D$5,IF(AND(AA168=Matrica!$A$5,AB168=Matrica!$E$3),Matrica!$G$5,IF(AND(AA168=Matrica!$A$5,AB168=Matrica!$H$3),Matrica!$J$5,IF(AND(AA168=Matrica!$A$6,AB168=Matrica!$B$3),Matrica!$D$6,IF(AND(AA168=Matrica!$A$6,AB168=Matrica!$E$3),Matrica!$G$6,IF(AND(AA168=Matrica!$A$6,AB168=Matrica!$H$3),Matrica!$J$6,IF(AND(AA168=Matrica!$A$7,AB168=Matrica!$B$3),Matrica!$D$7,IF(AND(AA168=Matrica!$A$7,AB168=Matrica!$E$3),Matrica!$G$7,IF(AND(AA168=Matrica!$A$7,AB168=Matrica!$H$3),Matrica!$J$7,IF(AND(AA168=Matrica!$A$8,AB168=Matrica!$B$3),Matrica!$D$8,IF(AND(AA168=Matrica!$A$8,AB168=Matrica!$E$3),Matrica!$G$8,IF(AND(AA168=Matrica!$A$8,AB168=Matrica!$H$3),Matrica!$J$8,IF(AND(AA168=Matrica!$A$9,AB168=Matrica!$B$3),Matrica!$D$9,IF(AND(AA168=Matrica!$A$9,AB168=Matrica!$E$3),Matrica!$G$9,IF(AND(AA168=Matrica!$A$9,AB168=Matrica!$H$3),Matrica!$J$9,IF(AND(AA168=Matrica!$A$10,AB168=Matrica!$B$3),Matrica!$D$10,IF(AND(AA168=Matrica!$A$10,AB168=Matrica!$E$3),Matrica!$G$10,IF(AND(AA168=Matrica!$A$10,AB168=Matrica!$H$3),Matrica!$J$10,IF(AND(AA168=Matrica!$A$11,AB168=Matrica!$B$3),Matrica!$D$11,IF(AND(AA168=Matrica!$A$11,AB168=Matrica!$E$3),Matrica!$G$11,IF(AND(AA168=Matrica!$A$11,AB168=Matrica!$H$3),Matrica!$J$11,IF(AND(AA168=Matrica!$A$12,AB168=Matrica!$B$3),Matrica!$D$12,IF(AND(AA168=Matrica!$A$12,AB168=Matrica!$E$3),Matrica!$G$12,IF(AND(AA168=Matrica!$A$12,AB168=Matrica!$H$3),Matrica!$J$12,IF(AND(AA168=Matrica!$A$13,AB168=Matrica!$B$3),Matrica!$D$13,IF(AND(AA168=Matrica!$A$13,AB168=Matrica!$E$3),Matrica!$G$13,IF(AND(AA168=Matrica!$A$13,AB168=Matrica!$H$3),Matrica!$J$13,IF(AND(AA168=Matrica!$A$14,AB168=Matrica!$B$3),Matrica!$D$14,IF(AND(AA168=Matrica!$A$14,AB168=Matrica!$E$3),Matrica!$G$14,IF(AND(AA168=Matrica!$A$14,AB168=Matrica!$H$3),Matrica!$J$14,IF(AND(AA168=Matrica!$A$15,AB168=Matrica!$B$3),Matrica!$D$15,IF(AND(AA168=Matrica!$A$15,AB168=Matrica!$E$3),Matrica!$G$15,IF(AND(AA168=Matrica!$A$15,AB168=Matrica!$H$3),Matrica!$J$15,IF(AND(AA168=Matrica!$A$16,AB168=Matrica!$B$3),Matrica!$D$16,IF(AND(AA168=Matrica!$A$16,AB168=Matrica!$E$3),Matrica!$G$16,IF(AND(AA168=Matrica!$A$16,AB168=Matrica!$H$3),Matrica!$J$16,"")))))))))))))))))))))))))))))))))))))))</f>
        <v>2.84</v>
      </c>
      <c r="AA168" s="45" t="s">
        <v>11</v>
      </c>
      <c r="AB168" s="45">
        <v>3</v>
      </c>
      <c r="AC168" s="50">
        <v>2.76</v>
      </c>
      <c r="AD168" s="37" t="str">
        <f t="shared" si="38"/>
        <v>RAST</v>
      </c>
      <c r="AE168" s="37">
        <f t="shared" si="45"/>
        <v>23.214285714285694</v>
      </c>
      <c r="AF168" s="37">
        <f t="shared" si="46"/>
        <v>0.23214285714285693</v>
      </c>
      <c r="AG168" s="47">
        <v>26</v>
      </c>
    </row>
    <row r="169" spans="3:33" ht="30" x14ac:dyDescent="0.25">
      <c r="C169" s="38" t="s">
        <v>302</v>
      </c>
      <c r="D169" s="43" t="s">
        <v>303</v>
      </c>
      <c r="E169" s="39" t="s">
        <v>10</v>
      </c>
      <c r="F169" s="43" t="s">
        <v>304</v>
      </c>
      <c r="G169" s="38">
        <v>0.1</v>
      </c>
      <c r="H169" s="38"/>
      <c r="I169" s="38"/>
      <c r="J169" s="38">
        <v>18.55</v>
      </c>
      <c r="K169" s="38">
        <v>17.32</v>
      </c>
      <c r="L169" s="42">
        <v>20.405000000000001</v>
      </c>
      <c r="M169" s="42">
        <v>19.052</v>
      </c>
      <c r="N169" s="41">
        <v>2871.8</v>
      </c>
      <c r="O169" s="41">
        <v>54713.533600000002</v>
      </c>
      <c r="P169" s="41">
        <v>58599.079000000005</v>
      </c>
      <c r="Q169" s="41">
        <f t="shared" si="41"/>
        <v>19.420211759277336</v>
      </c>
      <c r="R169" s="41">
        <f t="shared" si="42"/>
        <v>20.799360746801074</v>
      </c>
      <c r="S169" s="41">
        <f t="shared" ref="S169:S198" si="48">ROUND((1.11*Q169)/5.63,2)</f>
        <v>3.83</v>
      </c>
      <c r="T169" s="38" t="str">
        <f>IF(AND('[2]Радна места'!S169&gt;=[2]Matrica!$B$4,'[2]Радна места'!S169&lt;=[2]Matrica!$J$4),"XIII",IF(AND('[2]Радна места'!S169&gt;=[2]Matrica!$B$5,'[2]Радна места'!S169&lt;=[2]Matrica!$J$5),"XII",IF(AND('[2]Радна места'!S169&gt;=[2]Matrica!$B$6,'[2]Радна места'!S169&lt;=[2]Matrica!$J$6),"XI",IF(AND('[2]Радна места'!S169&gt;=[2]Matrica!$B$7,'[2]Радна места'!S169&lt;=[2]Matrica!$J$7),"X",IF(AND('[2]Радна места'!S169&gt;=[2]Matrica!$B$8,'[2]Радна места'!S169&lt;=[2]Matrica!$J$8),"IX",IF(AND('[2]Радна места'!S169&gt;=[2]Matrica!$B$9,'[2]Радна места'!S169&lt;=[2]Matrica!$J$9),"VIII",IF(AND('[2]Радна места'!S169&gt;=[2]Matrica!$B$10,'[2]Радна места'!S169&lt;=[2]Matrica!$J$10),"VII",IF(AND('[2]Радна места'!S169&gt;=[2]Matrica!$B$11,'[2]Радна места'!S169&lt;=[2]Matrica!$J$11),"VI",IF(AND('[2]Радна места'!S169&gt;=[2]Matrica!$B$12,'[2]Радна места'!S169&lt;=[2]Matrica!$J$12),"V",IF(AND('[2]Радна места'!S169&gt;=[2]Matrica!$B$13,'[2]Радна места'!S169&lt;=[2]Matrica!$J$13),"IV",IF(AND('[2]Радна места'!S169&gt;=[2]Matrica!$B$14,'[2]Радна места'!S169&lt;=[2]Matrica!$J$14),"III",IF(AND('[2]Радна места'!S169&gt;=[2]Matrica!$B$15,'[2]Радна места'!S169&lt;=[2]Matrica!$J$15),"II",IF(AND('[2]Радна места'!S169&gt;=1.1,'[2]Радна места'!S169&lt;=[2]Matrica!$J$16),"I","")))))))))))))</f>
        <v>V</v>
      </c>
      <c r="U169" s="38" t="str">
        <f t="shared" ref="U169:U198" si="49">IF(S169&gt;=8.01,"3",IF(AND(S169&gt;=7.65,S169&lt;=8),"2",IF(AND(S169&gt;=7,S169&lt;=7.64),"1",IF(S169&gt;=6.86,"3",IF(AND(S169&gt;=6.73,S169&lt;=6.85),"2",IF(AND(S169&gt;=6.5,S169&lt;=6.72),"1",IF(S169&gt;=6.47,"3",IF(AND(S169&gt;=5.99,S169&lt;=6.46),"2",IF(AND(S169&gt;=5.55,S169&lt;=5.98),"1",IF(S169&gt;=5.35,"3",IF(AND(S169&gt;=4.98,S169&lt;=5.34),"2",IF(AND(S169&gt;=4.63,S169&lt;=4.97),"1",IF(S169&gt;=4.42,"3",IF(AND(S169&gt;=4.13,S169&lt;=4.41),"2",IF(AND(S169&gt;=3.86,S169&lt;=4.12),"1",IF(S169&gt;=3.84,"3",IF(AND(S169&gt;=3.58,S169&lt;=3.83),"2",IF(AND(S169&gt;=3.35,S169&lt;=3.57),"1",IF(S169&gt;=3.34,"3",IF(AND(S169&gt;=3.12,S169&lt;=3.33),"2",IF(AND(S169&gt;=2.92,S169&lt;=3.11),"1",IF(S169&gt;=2.76,"3",IF(AND(S169&gt;=2.59,S169&lt;=2.75),"2",IF(AND(S169&gt;=2.43,S169&lt;=2.58),"1",IF(S169&gt;=2.37,"3",IF(AND(S169&gt;=2.24,S169&lt;=2.36),"2",IF(AND(S169&gt;=2.11,S169&lt;=2.23),"1",IF(S169&gt;=2.1,"3",IF(AND(S169&gt;=1.98,S169&lt;=2.09),"2",IF(AND(S169&gt;=1.87,S169&lt;=1.97),"1",IF(S169&gt;=1.63,"3",IF(AND(S169&gt;=1.55,S169&lt;=1.62),"2",IF(AND(S169&gt;=1.47,S169&lt;=1.54),"1",IF(S169&gt;=1.42,"3",IF(AND(S169&gt;=1.35,S169&lt;=1.41),"2",IF(AND(S169&gt;=1.28,S169&lt;=1.34),"1",IF(S169&gt;=1.23,"3",IF(AND(S169&gt;=1.17,S169&lt;=1.22),"2",IF(AND(S169&gt;1.1,S169&lt;=1.16),"1","")))))))))))))))))))))))))))))))))))))))</f>
        <v>2</v>
      </c>
      <c r="V169" s="41">
        <f t="shared" ref="V169:V198" si="50">IFERROR(ROUND((1.11*R169)/5.63,2),"")</f>
        <v>4.0999999999999996</v>
      </c>
      <c r="W169" s="38" t="str">
        <f>IF(AND('[2]Радна места'!V169&gt;=[2]Matrica!$B$4,'[2]Радна места'!V169&lt;=[2]Matrica!$J$4),"XIII",IF(AND('[2]Радна места'!V169&gt;=[2]Matrica!$B$5,'[2]Радна места'!V169&lt;=[2]Matrica!$J$5),"XII",IF(AND('[2]Радна места'!V169&gt;=[2]Matrica!$B$6,'[2]Радна места'!V169&lt;=[2]Matrica!$J$6),"XI",IF(AND('[2]Радна места'!V169&gt;=[2]Matrica!$B$7,'[2]Радна места'!V169&lt;=[2]Matrica!$J$7),"X",IF(AND('[2]Радна места'!V169&gt;=[2]Matrica!$B$8,'[2]Радна места'!V169&lt;=[2]Matrica!$J$8),"IX",IF(AND('[2]Радна места'!V169&gt;=[2]Matrica!$B$9,'[2]Радна места'!V169&lt;=[2]Matrica!$J$9),"VIII",IF(AND('[2]Радна места'!V169&gt;=[2]Matrica!$B$10,'[2]Радна места'!V169&lt;=[2]Matrica!$J$10),"VII",IF(AND('[2]Радна места'!V169&gt;=[2]Matrica!$B$11,'[2]Радна места'!V169&lt;=[2]Matrica!$J$11),"VI",IF(AND('[2]Радна места'!V169&gt;=[2]Matrica!$B$12,'[2]Радна места'!V169&lt;=[2]Matrica!$J$12),"V",IF(AND('[2]Радна места'!V169&gt;=[2]Matrica!$B$13,'[2]Радна места'!V169&lt;=[2]Matrica!$J$13),"IV",IF(AND('[2]Радна места'!V169&gt;=[2]Matrica!$B$14,'[2]Радна места'!V169&lt;=[2]Matrica!$J$14),"III",IF(AND('[2]Радна места'!V169&gt;=[2]Matrica!$B$15,'[2]Радна места'!V169&lt;=[2]Matrica!$J$15),"II",IF(AND('[2]Радна места'!V169&gt;=1.1,'[2]Радна места'!V169&lt;=[2]Matrica!$J$16),"I","")))))))))))))</f>
        <v>V</v>
      </c>
      <c r="X169" s="38" t="str">
        <f t="shared" ref="X169:X198" si="51">IF(V169&gt;=8.01,"3",IF(AND(V169&gt;=7.65,V169&lt;=8),"2",IF(AND(V169&gt;=7,V169&lt;=7.64),"1",IF(V169&gt;=6.86,"3",IF(AND(V169&gt;=6.73,V169&lt;=6.85),"2",IF(AND(V169&gt;=6.5,V169&lt;=6.72),"1",IF(V169&gt;=6.47,"3",IF(AND(V169&gt;=5.99,V169&lt;=6.46),"2",IF(AND(V169&gt;=5.55,V169&lt;=5.98),"1",IF(V169&gt;=5.35,"3",IF(AND(V169&gt;=4.98,V169&lt;=5.34),"2",IF(AND(V169&gt;=4.63,V169&lt;=4.97),"1",IF(V169&gt;=4.42,"3",IF(AND(V169&gt;=4.13,V169&lt;=4.41),"2",IF(AND(V169&gt;=3.86,V169&lt;=4.12),"1",IF(V169&gt;=3.84,"3",IF(AND(V169&gt;=3.58,V169&lt;=3.83),"2",IF(AND(V169&gt;=3.35,V169&lt;=3.57),"1",IF(V169&gt;=3.34,"3",IF(AND(V169&gt;=3.12,V169&lt;=3.33),"2",IF(AND(V169&gt;=2.92,V169&lt;=3.11),"1",IF(V169&gt;=2.76,"3",IF(AND(V169&gt;=2.59,V169&lt;=2.75),"2",IF(AND(V169&gt;=2.43,V169&lt;=2.58),"1",IF(V169&gt;=2.37,"3",IF(AND(V169&gt;=2.24,V169&lt;=2.36),"2",IF(AND(V169&gt;=2.11,V169&lt;=2.23),"1",IF(V169&gt;=2.1,"3",IF(AND(V169&gt;=1.98,V169&lt;=2.09),"2",IF(AND(V169&gt;=1.87,V169&lt;=1.97),"1",IF(V169&gt;=1.63,"3",IF(AND(V169&gt;=1.55,V169&lt;=1.62),"2",IF(AND(V169&gt;=1.47,V169&lt;=1.54),"1",IF(V169&gt;=1.42,"3",IF(AND(V169&gt;=1.35,V169&lt;=1.41),"2",IF(AND(V169&gt;=1.28,V169&lt;=1.34),"1",IF(V169&gt;=1.23,"3",IF(AND(V169&gt;=1.17,V169&lt;=1.22),"2",IF(AND(V169&gt;1.1,V169&lt;=1.16),"1","")))))))))))))))))))))))))))))))))))))))</f>
        <v>1</v>
      </c>
      <c r="Y169" s="38">
        <f>IF(AND(AA169=[2]Matrica!$A$4,AB169=[2]Matrica!$B$3),[2]Matrica!$B$4,IF(AND(AA169=[2]Matrica!$A$4,AB169=[2]Matrica!$E$3),[2]Matrica!$E$4,IF(AND(AA169=[2]Matrica!$A$4,AB169=[2]Matrica!$H$3),[2]Matrica!$H$4,IF(AND(AA169=[2]Matrica!$A$5,AB169=[2]Matrica!$B$3),[2]Matrica!$B$5,IF(AND(AA169=[2]Matrica!$A$5,AB169=[2]Matrica!$E$3),[2]Matrica!$E$5,IF(AND(AA169=[2]Matrica!$A$5,AB169=[2]Matrica!$H$3),[2]Matrica!$H$5,IF(AND(AA169=[2]Matrica!$A$6,AB169=[2]Matrica!$B$3),[2]Matrica!$B$6,IF(AND(AA169=[2]Matrica!$A$6,AB169=[2]Matrica!$E$3),[2]Matrica!$E$6,IF(AND(AA169=[2]Matrica!$A$6,AB169=[2]Matrica!$H$3),[2]Matrica!$H$6,IF(AND(AA169=[2]Matrica!$A$7,AB169=[2]Matrica!$B$3),[2]Matrica!$B$7,IF(AND(AA169=[2]Matrica!$A$7,AB169=[2]Matrica!$E$3),[2]Matrica!$E$7,IF(AND(AA169=[2]Matrica!$A$7,AB169=[2]Matrica!$H$3),[2]Matrica!$H$7,IF(AND(AA169=[2]Matrica!$A$8,AB169=[2]Matrica!$B$3),[2]Matrica!$B$8,IF(AND(AA169=[2]Matrica!$A$8,AB169=[2]Matrica!$E$3),[2]Matrica!$E$8,IF(AND(AA169=[2]Matrica!$A$8,AB169=[2]Matrica!$H$3),[2]Matrica!$H$8,IF(AND(AA169=[2]Matrica!$A$9,AB169=[2]Matrica!$B$3),[2]Matrica!$B$9,IF(AND(AA169=[2]Matrica!$A$9,AB169=[2]Matrica!$E$3),[2]Matrica!$E$9,IF(AND(AA169=[2]Matrica!$A$9,AB169=[2]Matrica!$H$3),[2]Matrica!$H$9,IF(AND(AA169=[2]Matrica!$A$10,AB169=[2]Matrica!$B$3),[2]Matrica!$B$10,IF(AND(AA169=[2]Matrica!$A$10,AB169=[2]Matrica!$E$3),[2]Matrica!$E$10,IF(AND(AA169=[2]Matrica!$A$10,AB169=[2]Matrica!$H$3),[2]Matrica!$H$10,IF(AND(AA169=[2]Matrica!$A$11,AB169=[2]Matrica!$B$3),[2]Matrica!$B$11,IF(AND(AA169=[2]Matrica!$A$11,AB169=[2]Matrica!$E$3),[2]Matrica!$E$11,IF(AND(AA169=[2]Matrica!$A$11,AB169=[2]Matrica!$H$3),[2]Matrica!$H$11,IF(AND(AA169=[2]Matrica!$A$12,AB169=[2]Matrica!$B$3),[2]Matrica!$B$12,IF(AND(AA169=[2]Matrica!$A$12,AB169=[2]Matrica!$E$3),[2]Matrica!$E$12,IF(AND(AA169=[2]Matrica!$A$12,AB169=[2]Matrica!$H$3),[2]Matrica!$H$12,IF(AND(AA169=[2]Matrica!$A$13,AB169=[2]Matrica!$B$3),[2]Matrica!$B$13,IF(AND(AA169=[2]Matrica!$A$13,AB169=[2]Matrica!$E$3),[2]Matrica!$E$13,IF(AND(AA169=[2]Matrica!$A$13,AB169=[2]Matrica!$H$3),[2]Matrica!$H$13,IF(AND(AA169=[2]Matrica!$A$14,AB169=[2]Matrica!$B$3),[2]Matrica!$B$14,IF(AND(AA169=[2]Matrica!$A$14,AB169=[2]Matrica!$E$3),[2]Matrica!$E$14,IF(AND(AA169=[2]Matrica!$A$14,AB169=[2]Matrica!$H$3),[2]Matrica!$H$14,IF(AND(AA169=[2]Matrica!$A$15,AB169=[2]Matrica!$B$3),[2]Matrica!$B$15,IF(AND(AA169=[2]Matrica!$A$15,AB169=[2]Matrica!$E$3),[2]Matrica!$E$15,IF(AND(AA169=[2]Matrica!$A$15,AB169=[2]Matrica!$H$3),[2]Matrica!$H$15,IF(AND(AA169=[2]Matrica!$A$16,AB169=[2]Matrica!$B$3),[2]Matrica!$B$16,IF(AND(AA169=[2]Matrica!$A$16,AB169=[2]Matrica!$E$3),[2]Matrica!$E$16,IF(AND(AA169=[2]Matrica!$A$16,AB169=[2]Matrica!$H$3),[2]Matrica!$H$16,"")))))))))))))))))))))))))))))))))))))))</f>
        <v>3.86</v>
      </c>
      <c r="Z169" s="38">
        <f>IF(AND(AA169=[2]Matrica!$A$4,AB169=[2]Matrica!$B$3),[2]Matrica!$D$4,IF(AND(AA169=[2]Matrica!$A$4,AB169=[2]Matrica!$E$3),[2]Matrica!$G$4,IF(AND(AA169=[2]Matrica!$A$4,AB169=[2]Matrica!$H$3),[2]Matrica!$J$4,IF(AND(AA169=[2]Matrica!$A$5,AB169=[2]Matrica!$B$3),[2]Matrica!$D$5,IF(AND(AA169=[2]Matrica!$A$5,AB169=[2]Matrica!$E$3),[2]Matrica!$G$5,IF(AND(AA169=[2]Matrica!$A$5,AB169=[2]Matrica!$H$3),[2]Matrica!$J$5,IF(AND(AA169=[2]Matrica!$A$6,AB169=[2]Matrica!$B$3),[2]Matrica!$D$6,IF(AND(AA169=[2]Matrica!$A$6,AB169=[2]Matrica!$E$3),[2]Matrica!$G$6,IF(AND(AA169=[2]Matrica!$A$6,AB169=[2]Matrica!$H$3),[2]Matrica!$J$6,IF(AND(AA169=[2]Matrica!$A$7,AB169=[2]Matrica!$B$3),[2]Matrica!$D$7,IF(AND(AA169=[2]Matrica!$A$7,AB169=[2]Matrica!$E$3),[2]Matrica!$G$7,IF(AND(AA169=[2]Matrica!$A$7,AB169=[2]Matrica!$H$3),[2]Matrica!$J$7,IF(AND(AA169=[2]Matrica!$A$8,AB169=[2]Matrica!$B$3),[2]Matrica!$D$8,IF(AND(AA169=[2]Matrica!$A$8,AB169=[2]Matrica!$E$3),[2]Matrica!$G$8,IF(AND(AA169=[2]Matrica!$A$8,AB169=[2]Matrica!$H$3),[2]Matrica!$J$8,IF(AND(AA169=[2]Matrica!$A$9,AB169=[2]Matrica!$B$3),[2]Matrica!$D$9,IF(AND(AA169=[2]Matrica!$A$9,AB169=[2]Matrica!$E$3),[2]Matrica!$G$9,IF(AND(AA169=[2]Matrica!$A$9,AB169=[2]Matrica!$H$3),[2]Matrica!$J$9,IF(AND(AA169=[2]Matrica!$A$10,AB169=[2]Matrica!$B$3),[2]Matrica!$D$10,IF(AND(AA169=[2]Matrica!$A$10,AB169=[2]Matrica!$E$3),[2]Matrica!$G$10,IF(AND(AA169=[2]Matrica!$A$10,AB169=[2]Matrica!$H$3),[2]Matrica!$J$10,IF(AND(AA169=[2]Matrica!$A$11,AB169=[2]Matrica!$B$3),[2]Matrica!$D$11,IF(AND(AA169=[2]Matrica!$A$11,AB169=[2]Matrica!$E$3),[2]Matrica!$G$11,IF(AND(AA169=[2]Matrica!$A$11,AB169=[2]Matrica!$H$3),[2]Matrica!$J$11,IF(AND(AA169=[2]Matrica!$A$12,AB169=[2]Matrica!$B$3),[2]Matrica!$D$12,IF(AND(AA169=[2]Matrica!$A$12,AB169=[2]Matrica!$E$3),[2]Matrica!$G$12,IF(AND(AA169=[2]Matrica!$A$12,AB169=[2]Matrica!$H$3),[2]Matrica!$J$12,IF(AND(AA169=[2]Matrica!$A$13,AB169=[2]Matrica!$B$3),[2]Matrica!$D$13,IF(AND(AA169=[2]Matrica!$A$13,AB169=[2]Matrica!$E$3),[2]Matrica!$G$13,IF(AND(AA169=[2]Matrica!$A$13,AB169=[2]Matrica!$H$3),[2]Matrica!$J$13,IF(AND(AA169=[2]Matrica!$A$14,AB169=[2]Matrica!$B$3),[2]Matrica!$D$14,IF(AND(AA169=[2]Matrica!$A$14,AB169=[2]Matrica!$E$3),[2]Matrica!$G$14,IF(AND(AA169=[2]Matrica!$A$14,AB169=[2]Matrica!$H$3),[2]Matrica!$J$14,IF(AND(AA169=[2]Matrica!$A$15,AB169=[2]Matrica!$B$3),[2]Matrica!$D$15,IF(AND(AA169=[2]Matrica!$A$15,AB169=[2]Matrica!$E$3),[2]Matrica!$G$15,IF(AND(AA169=[2]Matrica!$A$15,AB169=[2]Matrica!$H$3),[2]Matrica!$J$15,IF(AND(AA169=[2]Matrica!$A$16,AB169=[2]Matrica!$B$3),[2]Matrica!$D$16,IF(AND(AA169=[2]Matrica!$A$16,AB169=[2]Matrica!$E$3),[2]Matrica!$G$16,IF(AND(AA169=[2]Matrica!$A$16,AB169=[2]Matrica!$H$3),[2]Matrica!$J$16,"")))))))))))))))))))))))))))))))))))))))</f>
        <v>4.12</v>
      </c>
      <c r="AA169" s="63" t="s">
        <v>8</v>
      </c>
      <c r="AB169" s="64">
        <v>1</v>
      </c>
      <c r="AC169" s="63">
        <v>4.12</v>
      </c>
      <c r="AD169" s="63" t="s">
        <v>8</v>
      </c>
      <c r="AE169" s="64">
        <v>1</v>
      </c>
      <c r="AF169" s="63">
        <v>4.12</v>
      </c>
      <c r="AG169" s="47">
        <v>0</v>
      </c>
    </row>
    <row r="170" spans="3:33" x14ac:dyDescent="0.25">
      <c r="C170" s="38" t="s">
        <v>305</v>
      </c>
      <c r="D170" s="43" t="s">
        <v>306</v>
      </c>
      <c r="E170" s="39" t="s">
        <v>10</v>
      </c>
      <c r="F170" s="43" t="s">
        <v>304</v>
      </c>
      <c r="G170" s="38">
        <v>7.0000000000000007E-2</v>
      </c>
      <c r="H170" s="38"/>
      <c r="I170" s="38"/>
      <c r="J170" s="38">
        <v>18.55</v>
      </c>
      <c r="K170" s="38">
        <v>18.55</v>
      </c>
      <c r="L170" s="42">
        <v>19.848500000000001</v>
      </c>
      <c r="M170" s="42">
        <v>19.848500000000001</v>
      </c>
      <c r="N170" s="41">
        <v>2871.8</v>
      </c>
      <c r="O170" s="41">
        <v>57000.922300000006</v>
      </c>
      <c r="P170" s="41">
        <v>57000.922300000006</v>
      </c>
      <c r="Q170" s="41">
        <f t="shared" si="41"/>
        <v>20.232105453706499</v>
      </c>
      <c r="R170" s="41">
        <f t="shared" si="42"/>
        <v>20.232105453706499</v>
      </c>
      <c r="S170" s="41">
        <f t="shared" si="48"/>
        <v>3.99</v>
      </c>
      <c r="T170" s="38" t="str">
        <f>IF(AND('[2]Радна места'!S170&gt;=[2]Matrica!$B$4,'[2]Радна места'!S170&lt;=[2]Matrica!$J$4),"XIII",IF(AND('[2]Радна места'!S170&gt;=[2]Matrica!$B$5,'[2]Радна места'!S170&lt;=[2]Matrica!$J$5),"XII",IF(AND('[2]Радна места'!S170&gt;=[2]Matrica!$B$6,'[2]Радна места'!S170&lt;=[2]Matrica!$J$6),"XI",IF(AND('[2]Радна места'!S170&gt;=[2]Matrica!$B$7,'[2]Радна места'!S170&lt;=[2]Matrica!$J$7),"X",IF(AND('[2]Радна места'!S170&gt;=[2]Matrica!$B$8,'[2]Радна места'!S170&lt;=[2]Matrica!$J$8),"IX",IF(AND('[2]Радна места'!S170&gt;=[2]Matrica!$B$9,'[2]Радна места'!S170&lt;=[2]Matrica!$J$9),"VIII",IF(AND('[2]Радна места'!S170&gt;=[2]Matrica!$B$10,'[2]Радна места'!S170&lt;=[2]Matrica!$J$10),"VII",IF(AND('[2]Радна места'!S170&gt;=[2]Matrica!$B$11,'[2]Радна места'!S170&lt;=[2]Matrica!$J$11),"VI",IF(AND('[2]Радна места'!S170&gt;=[2]Matrica!$B$12,'[2]Радна места'!S170&lt;=[2]Matrica!$J$12),"V",IF(AND('[2]Радна места'!S170&gt;=[2]Matrica!$B$13,'[2]Радна места'!S170&lt;=[2]Matrica!$J$13),"IV",IF(AND('[2]Радна места'!S170&gt;=[2]Matrica!$B$14,'[2]Радна места'!S170&lt;=[2]Matrica!$J$14),"III",IF(AND('[2]Радна места'!S170&gt;=[2]Matrica!$B$15,'[2]Радна места'!S170&lt;=[2]Matrica!$J$15),"II",IF(AND('[2]Радна места'!S170&gt;=1.1,'[2]Радна места'!S170&lt;=[2]Matrica!$J$16),"I","")))))))))))))</f>
        <v>VIII</v>
      </c>
      <c r="U170" s="38" t="str">
        <f t="shared" si="49"/>
        <v>1</v>
      </c>
      <c r="V170" s="41">
        <f t="shared" si="50"/>
        <v>3.99</v>
      </c>
      <c r="W170" s="38" t="str">
        <f>IF(AND('[2]Радна места'!V170&gt;=[2]Matrica!$B$4,'[2]Радна места'!V170&lt;=[2]Matrica!$J$4),"XIII",IF(AND('[2]Радна места'!V170&gt;=[2]Matrica!$B$5,'[2]Радна места'!V170&lt;=[2]Matrica!$J$5),"XII",IF(AND('[2]Радна места'!V170&gt;=[2]Matrica!$B$6,'[2]Радна места'!V170&lt;=[2]Matrica!$J$6),"XI",IF(AND('[2]Радна места'!V170&gt;=[2]Matrica!$B$7,'[2]Радна места'!V170&lt;=[2]Matrica!$J$7),"X",IF(AND('[2]Радна места'!V170&gt;=[2]Matrica!$B$8,'[2]Радна места'!V170&lt;=[2]Matrica!$J$8),"IX",IF(AND('[2]Радна места'!V170&gt;=[2]Matrica!$B$9,'[2]Радна места'!V170&lt;=[2]Matrica!$J$9),"VIII",IF(AND('[2]Радна места'!V170&gt;=[2]Matrica!$B$10,'[2]Радна места'!V170&lt;=[2]Matrica!$J$10),"VII",IF(AND('[2]Радна места'!V170&gt;=[2]Matrica!$B$11,'[2]Радна места'!V170&lt;=[2]Matrica!$J$11),"VI",IF(AND('[2]Радна места'!V170&gt;=[2]Matrica!$B$12,'[2]Радна места'!V170&lt;=[2]Matrica!$J$12),"V",IF(AND('[2]Радна места'!V170&gt;=[2]Matrica!$B$13,'[2]Радна места'!V170&lt;=[2]Matrica!$J$13),"IV",IF(AND('[2]Радна места'!V170&gt;=[2]Matrica!$B$14,'[2]Радна места'!V170&lt;=[2]Matrica!$J$14),"III",IF(AND('[2]Радна места'!V170&gt;=[2]Matrica!$B$15,'[2]Радна места'!V170&lt;=[2]Matrica!$J$15),"II",IF(AND('[2]Радна места'!V170&gt;=1.1,'[2]Радна места'!V170&lt;=[2]Matrica!$J$16),"I","")))))))))))))</f>
        <v>IX</v>
      </c>
      <c r="X170" s="38" t="str">
        <f t="shared" si="51"/>
        <v>1</v>
      </c>
      <c r="Y170" s="38">
        <f>IF(AND(AA170=[2]Matrica!$A$4,AB170=[2]Matrica!$B$3),[2]Matrica!$B$4,IF(AND(AA170=[2]Matrica!$A$4,AB170=[2]Matrica!$E$3),[2]Matrica!$E$4,IF(AND(AA170=[2]Matrica!$A$4,AB170=[2]Matrica!$H$3),[2]Matrica!$H$4,IF(AND(AA170=[2]Matrica!$A$5,AB170=[2]Matrica!$B$3),[2]Matrica!$B$5,IF(AND(AA170=[2]Matrica!$A$5,AB170=[2]Matrica!$E$3),[2]Matrica!$E$5,IF(AND(AA170=[2]Matrica!$A$5,AB170=[2]Matrica!$H$3),[2]Matrica!$H$5,IF(AND(AA170=[2]Matrica!$A$6,AB170=[2]Matrica!$B$3),[2]Matrica!$B$6,IF(AND(AA170=[2]Matrica!$A$6,AB170=[2]Matrica!$E$3),[2]Matrica!$E$6,IF(AND(AA170=[2]Matrica!$A$6,AB170=[2]Matrica!$H$3),[2]Matrica!$H$6,IF(AND(AA170=[2]Matrica!$A$7,AB170=[2]Matrica!$B$3),[2]Matrica!$B$7,IF(AND(AA170=[2]Matrica!$A$7,AB170=[2]Matrica!$E$3),[2]Matrica!$E$7,IF(AND(AA170=[2]Matrica!$A$7,AB170=[2]Matrica!$H$3),[2]Matrica!$H$7,IF(AND(AA170=[2]Matrica!$A$8,AB170=[2]Matrica!$B$3),[2]Matrica!$B$8,IF(AND(AA170=[2]Matrica!$A$8,AB170=[2]Matrica!$E$3),[2]Matrica!$E$8,IF(AND(AA170=[2]Matrica!$A$8,AB170=[2]Matrica!$H$3),[2]Matrica!$H$8,IF(AND(AA170=[2]Matrica!$A$9,AB170=[2]Matrica!$B$3),[2]Matrica!$B$9,IF(AND(AA170=[2]Matrica!$A$9,AB170=[2]Matrica!$E$3),[2]Matrica!$E$9,IF(AND(AA170=[2]Matrica!$A$9,AB170=[2]Matrica!$H$3),[2]Matrica!$H$9,IF(AND(AA170=[2]Matrica!$A$10,AB170=[2]Matrica!$B$3),[2]Matrica!$B$10,IF(AND(AA170=[2]Matrica!$A$10,AB170=[2]Matrica!$E$3),[2]Matrica!$E$10,IF(AND(AA170=[2]Matrica!$A$10,AB170=[2]Matrica!$H$3),[2]Matrica!$H$10,IF(AND(AA170=[2]Matrica!$A$11,AB170=[2]Matrica!$B$3),[2]Matrica!$B$11,IF(AND(AA170=[2]Matrica!$A$11,AB170=[2]Matrica!$E$3),[2]Matrica!$E$11,IF(AND(AA170=[2]Matrica!$A$11,AB170=[2]Matrica!$H$3),[2]Matrica!$H$11,IF(AND(AA170=[2]Matrica!$A$12,AB170=[2]Matrica!$B$3),[2]Matrica!$B$12,IF(AND(AA170=[2]Matrica!$A$12,AB170=[2]Matrica!$E$3),[2]Matrica!$E$12,IF(AND(AA170=[2]Matrica!$A$12,AB170=[2]Matrica!$H$3),[2]Matrica!$H$12,IF(AND(AA170=[2]Matrica!$A$13,AB170=[2]Matrica!$B$3),[2]Matrica!$B$13,IF(AND(AA170=[2]Matrica!$A$13,AB170=[2]Matrica!$E$3),[2]Matrica!$E$13,IF(AND(AA170=[2]Matrica!$A$13,AB170=[2]Matrica!$H$3),[2]Matrica!$H$13,IF(AND(AA170=[2]Matrica!$A$14,AB170=[2]Matrica!$B$3),[2]Matrica!$B$14,IF(AND(AA170=[2]Matrica!$A$14,AB170=[2]Matrica!$E$3),[2]Matrica!$E$14,IF(AND(AA170=[2]Matrica!$A$14,AB170=[2]Matrica!$H$3),[2]Matrica!$H$14,IF(AND(AA170=[2]Matrica!$A$15,AB170=[2]Matrica!$B$3),[2]Matrica!$B$15,IF(AND(AA170=[2]Matrica!$A$15,AB170=[2]Matrica!$E$3),[2]Matrica!$E$15,IF(AND(AA170=[2]Matrica!$A$15,AB170=[2]Matrica!$H$3),[2]Matrica!$H$15,IF(AND(AA170=[2]Matrica!$A$16,AB170=[2]Matrica!$B$3),[2]Matrica!$B$16,IF(AND(AA170=[2]Matrica!$A$16,AB170=[2]Matrica!$E$3),[2]Matrica!$E$16,IF(AND(AA170=[2]Matrica!$A$16,AB170=[2]Matrica!$H$3),[2]Matrica!$H$16,"")))))))))))))))))))))))))))))))))))))))</f>
        <v>3.86</v>
      </c>
      <c r="Z170" s="38">
        <f>IF(AND(AA170=[2]Matrica!$A$4,AB170=[2]Matrica!$B$3),[2]Matrica!$D$4,IF(AND(AA170=[2]Matrica!$A$4,AB170=[2]Matrica!$E$3),[2]Matrica!$G$4,IF(AND(AA170=[2]Matrica!$A$4,AB170=[2]Matrica!$H$3),[2]Matrica!$J$4,IF(AND(AA170=[2]Matrica!$A$5,AB170=[2]Matrica!$B$3),[2]Matrica!$D$5,IF(AND(AA170=[2]Matrica!$A$5,AB170=[2]Matrica!$E$3),[2]Matrica!$G$5,IF(AND(AA170=[2]Matrica!$A$5,AB170=[2]Matrica!$H$3),[2]Matrica!$J$5,IF(AND(AA170=[2]Matrica!$A$6,AB170=[2]Matrica!$B$3),[2]Matrica!$D$6,IF(AND(AA170=[2]Matrica!$A$6,AB170=[2]Matrica!$E$3),[2]Matrica!$G$6,IF(AND(AA170=[2]Matrica!$A$6,AB170=[2]Matrica!$H$3),[2]Matrica!$J$6,IF(AND(AA170=[2]Matrica!$A$7,AB170=[2]Matrica!$B$3),[2]Matrica!$D$7,IF(AND(AA170=[2]Matrica!$A$7,AB170=[2]Matrica!$E$3),[2]Matrica!$G$7,IF(AND(AA170=[2]Matrica!$A$7,AB170=[2]Matrica!$H$3),[2]Matrica!$J$7,IF(AND(AA170=[2]Matrica!$A$8,AB170=[2]Matrica!$B$3),[2]Matrica!$D$8,IF(AND(AA170=[2]Matrica!$A$8,AB170=[2]Matrica!$E$3),[2]Matrica!$G$8,IF(AND(AA170=[2]Matrica!$A$8,AB170=[2]Matrica!$H$3),[2]Matrica!$J$8,IF(AND(AA170=[2]Matrica!$A$9,AB170=[2]Matrica!$B$3),[2]Matrica!$D$9,IF(AND(AA170=[2]Matrica!$A$9,AB170=[2]Matrica!$E$3),[2]Matrica!$G$9,IF(AND(AA170=[2]Matrica!$A$9,AB170=[2]Matrica!$H$3),[2]Matrica!$J$9,IF(AND(AA170=[2]Matrica!$A$10,AB170=[2]Matrica!$B$3),[2]Matrica!$D$10,IF(AND(AA170=[2]Matrica!$A$10,AB170=[2]Matrica!$E$3),[2]Matrica!$G$10,IF(AND(AA170=[2]Matrica!$A$10,AB170=[2]Matrica!$H$3),[2]Matrica!$J$10,IF(AND(AA170=[2]Matrica!$A$11,AB170=[2]Matrica!$B$3),[2]Matrica!$D$11,IF(AND(AA170=[2]Matrica!$A$11,AB170=[2]Matrica!$E$3),[2]Matrica!$G$11,IF(AND(AA170=[2]Matrica!$A$11,AB170=[2]Matrica!$H$3),[2]Matrica!$J$11,IF(AND(AA170=[2]Matrica!$A$12,AB170=[2]Matrica!$B$3),[2]Matrica!$D$12,IF(AND(AA170=[2]Matrica!$A$12,AB170=[2]Matrica!$E$3),[2]Matrica!$G$12,IF(AND(AA170=[2]Matrica!$A$12,AB170=[2]Matrica!$H$3),[2]Matrica!$J$12,IF(AND(AA170=[2]Matrica!$A$13,AB170=[2]Matrica!$B$3),[2]Matrica!$D$13,IF(AND(AA170=[2]Matrica!$A$13,AB170=[2]Matrica!$E$3),[2]Matrica!$G$13,IF(AND(AA170=[2]Matrica!$A$13,AB170=[2]Matrica!$H$3),[2]Matrica!$J$13,IF(AND(AA170=[2]Matrica!$A$14,AB170=[2]Matrica!$B$3),[2]Matrica!$D$14,IF(AND(AA170=[2]Matrica!$A$14,AB170=[2]Matrica!$E$3),[2]Matrica!$G$14,IF(AND(AA170=[2]Matrica!$A$14,AB170=[2]Matrica!$H$3),[2]Matrica!$J$14,IF(AND(AA170=[2]Matrica!$A$15,AB170=[2]Matrica!$B$3),[2]Matrica!$D$15,IF(AND(AA170=[2]Matrica!$A$15,AB170=[2]Matrica!$E$3),[2]Matrica!$G$15,IF(AND(AA170=[2]Matrica!$A$15,AB170=[2]Matrica!$H$3),[2]Matrica!$J$15,IF(AND(AA170=[2]Matrica!$A$16,AB170=[2]Matrica!$B$3),[2]Matrica!$D$16,IF(AND(AA170=[2]Matrica!$A$16,AB170=[2]Matrica!$E$3),[2]Matrica!$G$16,IF(AND(AA170=[2]Matrica!$A$16,AB170=[2]Matrica!$H$3),[2]Matrica!$J$16,"")))))))))))))))))))))))))))))))))))))))</f>
        <v>4.12</v>
      </c>
      <c r="AA170" s="63" t="s">
        <v>8</v>
      </c>
      <c r="AB170" s="64">
        <v>1</v>
      </c>
      <c r="AC170" s="63">
        <v>3.86</v>
      </c>
      <c r="AD170" s="63" t="s">
        <v>8</v>
      </c>
      <c r="AE170" s="64">
        <v>1</v>
      </c>
      <c r="AF170" s="63">
        <v>3.86</v>
      </c>
      <c r="AG170" s="47">
        <v>15</v>
      </c>
    </row>
    <row r="171" spans="3:33" ht="30" x14ac:dyDescent="0.25">
      <c r="C171" s="38" t="s">
        <v>307</v>
      </c>
      <c r="D171" s="43" t="s">
        <v>308</v>
      </c>
      <c r="E171" s="39" t="s">
        <v>10</v>
      </c>
      <c r="F171" s="43" t="s">
        <v>304</v>
      </c>
      <c r="G171" s="38">
        <v>0.1</v>
      </c>
      <c r="H171" s="38"/>
      <c r="I171" s="38"/>
      <c r="J171" s="38">
        <v>17.32</v>
      </c>
      <c r="K171" s="38">
        <v>17.32</v>
      </c>
      <c r="L171" s="42">
        <v>19.052</v>
      </c>
      <c r="M171" s="42">
        <v>19.052</v>
      </c>
      <c r="N171" s="41">
        <v>2871.8</v>
      </c>
      <c r="O171" s="41">
        <v>54713.533600000002</v>
      </c>
      <c r="P171" s="41">
        <v>54713.533600000002</v>
      </c>
      <c r="Q171" s="41">
        <f t="shared" si="41"/>
        <v>19.420211759277336</v>
      </c>
      <c r="R171" s="41">
        <f t="shared" si="42"/>
        <v>19.420211759277336</v>
      </c>
      <c r="S171" s="41">
        <f t="shared" si="48"/>
        <v>3.83</v>
      </c>
      <c r="T171" s="38" t="str">
        <f>IF(AND('[2]Радна места'!S171&gt;=[2]Matrica!$B$4,'[2]Радна места'!S171&lt;=[2]Matrica!$J$4),"XIII",IF(AND('[2]Радна места'!S171&gt;=[2]Matrica!$B$5,'[2]Радна места'!S171&lt;=[2]Matrica!$J$5),"XII",IF(AND('[2]Радна места'!S171&gt;=[2]Matrica!$B$6,'[2]Радна места'!S171&lt;=[2]Matrica!$J$6),"XI",IF(AND('[2]Радна места'!S171&gt;=[2]Matrica!$B$7,'[2]Радна места'!S171&lt;=[2]Matrica!$J$7),"X",IF(AND('[2]Радна места'!S171&gt;=[2]Matrica!$B$8,'[2]Радна места'!S171&lt;=[2]Matrica!$J$8),"IX",IF(AND('[2]Радна места'!S171&gt;=[2]Matrica!$B$9,'[2]Радна места'!S171&lt;=[2]Matrica!$J$9),"VIII",IF(AND('[2]Радна места'!S171&gt;=[2]Matrica!$B$10,'[2]Радна места'!S171&lt;=[2]Matrica!$J$10),"VII",IF(AND('[2]Радна места'!S171&gt;=[2]Matrica!$B$11,'[2]Радна места'!S171&lt;=[2]Matrica!$J$11),"VI",IF(AND('[2]Радна места'!S171&gt;=[2]Matrica!$B$12,'[2]Радна места'!S171&lt;=[2]Matrica!$J$12),"V",IF(AND('[2]Радна места'!S171&gt;=[2]Matrica!$B$13,'[2]Радна места'!S171&lt;=[2]Matrica!$J$13),"IV",IF(AND('[2]Радна места'!S171&gt;=[2]Matrica!$B$14,'[2]Радна места'!S171&lt;=[2]Matrica!$J$14),"III",IF(AND('[2]Радна места'!S171&gt;=[2]Matrica!$B$15,'[2]Радна места'!S171&lt;=[2]Matrica!$J$15),"II",IF(AND('[2]Радна места'!S171&gt;=1.1,'[2]Радна места'!S171&lt;=[2]Matrica!$J$16),"I","")))))))))))))</f>
        <v>IX</v>
      </c>
      <c r="U171" s="38" t="str">
        <f t="shared" si="49"/>
        <v>2</v>
      </c>
      <c r="V171" s="41">
        <f t="shared" si="50"/>
        <v>3.83</v>
      </c>
      <c r="W171" s="38" t="str">
        <f>IF(AND('[2]Радна места'!V171&gt;=[2]Matrica!$B$4,'[2]Радна места'!V171&lt;=[2]Matrica!$J$4),"XIII",IF(AND('[2]Радна места'!V171&gt;=[2]Matrica!$B$5,'[2]Радна места'!V171&lt;=[2]Matrica!$J$5),"XII",IF(AND('[2]Радна места'!V171&gt;=[2]Matrica!$B$6,'[2]Радна места'!V171&lt;=[2]Matrica!$J$6),"XI",IF(AND('[2]Радна места'!V171&gt;=[2]Matrica!$B$7,'[2]Радна места'!V171&lt;=[2]Matrica!$J$7),"X",IF(AND('[2]Радна места'!V171&gt;=[2]Matrica!$B$8,'[2]Радна места'!V171&lt;=[2]Matrica!$J$8),"IX",IF(AND('[2]Радна места'!V171&gt;=[2]Matrica!$B$9,'[2]Радна места'!V171&lt;=[2]Matrica!$J$9),"VIII",IF(AND('[2]Радна места'!V171&gt;=[2]Matrica!$B$10,'[2]Радна места'!V171&lt;=[2]Matrica!$J$10),"VII",IF(AND('[2]Радна места'!V171&gt;=[2]Matrica!$B$11,'[2]Радна места'!V171&lt;=[2]Matrica!$J$11),"VI",IF(AND('[2]Радна места'!V171&gt;=[2]Matrica!$B$12,'[2]Радна места'!V171&lt;=[2]Matrica!$J$12),"V",IF(AND('[2]Радна места'!V171&gt;=[2]Matrica!$B$13,'[2]Радна места'!V171&lt;=[2]Matrica!$J$13),"IV",IF(AND('[2]Радна места'!V171&gt;=[2]Matrica!$B$14,'[2]Радна места'!V171&lt;=[2]Matrica!$J$14),"III",IF(AND('[2]Радна места'!V171&gt;=[2]Matrica!$B$15,'[2]Радна места'!V171&lt;=[2]Matrica!$J$15),"II",IF(AND('[2]Радна места'!V171&gt;=1.1,'[2]Радна места'!V171&lt;=[2]Matrica!$J$16),"I","")))))))))))))</f>
        <v>IX</v>
      </c>
      <c r="X171" s="38" t="str">
        <f t="shared" si="51"/>
        <v>2</v>
      </c>
      <c r="Y171" s="38">
        <f>IF(AND(AA171=[2]Matrica!$A$4,AB171=[2]Matrica!$B$3),[2]Matrica!$B$4,IF(AND(AA171=[2]Matrica!$A$4,AB171=[2]Matrica!$E$3),[2]Matrica!$E$4,IF(AND(AA171=[2]Matrica!$A$4,AB171=[2]Matrica!$H$3),[2]Matrica!$H$4,IF(AND(AA171=[2]Matrica!$A$5,AB171=[2]Matrica!$B$3),[2]Matrica!$B$5,IF(AND(AA171=[2]Matrica!$A$5,AB171=[2]Matrica!$E$3),[2]Matrica!$E$5,IF(AND(AA171=[2]Matrica!$A$5,AB171=[2]Matrica!$H$3),[2]Matrica!$H$5,IF(AND(AA171=[2]Matrica!$A$6,AB171=[2]Matrica!$B$3),[2]Matrica!$B$6,IF(AND(AA171=[2]Matrica!$A$6,AB171=[2]Matrica!$E$3),[2]Matrica!$E$6,IF(AND(AA171=[2]Matrica!$A$6,AB171=[2]Matrica!$H$3),[2]Matrica!$H$6,IF(AND(AA171=[2]Matrica!$A$7,AB171=[2]Matrica!$B$3),[2]Matrica!$B$7,IF(AND(AA171=[2]Matrica!$A$7,AB171=[2]Matrica!$E$3),[2]Matrica!$E$7,IF(AND(AA171=[2]Matrica!$A$7,AB171=[2]Matrica!$H$3),[2]Matrica!$H$7,IF(AND(AA171=[2]Matrica!$A$8,AB171=[2]Matrica!$B$3),[2]Matrica!$B$8,IF(AND(AA171=[2]Matrica!$A$8,AB171=[2]Matrica!$E$3),[2]Matrica!$E$8,IF(AND(AA171=[2]Matrica!$A$8,AB171=[2]Matrica!$H$3),[2]Matrica!$H$8,IF(AND(AA171=[2]Matrica!$A$9,AB171=[2]Matrica!$B$3),[2]Matrica!$B$9,IF(AND(AA171=[2]Matrica!$A$9,AB171=[2]Matrica!$E$3),[2]Matrica!$E$9,IF(AND(AA171=[2]Matrica!$A$9,AB171=[2]Matrica!$H$3),[2]Matrica!$H$9,IF(AND(AA171=[2]Matrica!$A$10,AB171=[2]Matrica!$B$3),[2]Matrica!$B$10,IF(AND(AA171=[2]Matrica!$A$10,AB171=[2]Matrica!$E$3),[2]Matrica!$E$10,IF(AND(AA171=[2]Matrica!$A$10,AB171=[2]Matrica!$H$3),[2]Matrica!$H$10,IF(AND(AA171=[2]Matrica!$A$11,AB171=[2]Matrica!$B$3),[2]Matrica!$B$11,IF(AND(AA171=[2]Matrica!$A$11,AB171=[2]Matrica!$E$3),[2]Matrica!$E$11,IF(AND(AA171=[2]Matrica!$A$11,AB171=[2]Matrica!$H$3),[2]Matrica!$H$11,IF(AND(AA171=[2]Matrica!$A$12,AB171=[2]Matrica!$B$3),[2]Matrica!$B$12,IF(AND(AA171=[2]Matrica!$A$12,AB171=[2]Matrica!$E$3),[2]Matrica!$E$12,IF(AND(AA171=[2]Matrica!$A$12,AB171=[2]Matrica!$H$3),[2]Matrica!$H$12,IF(AND(AA171=[2]Matrica!$A$13,AB171=[2]Matrica!$B$3),[2]Matrica!$B$13,IF(AND(AA171=[2]Matrica!$A$13,AB171=[2]Matrica!$E$3),[2]Matrica!$E$13,IF(AND(AA171=[2]Matrica!$A$13,AB171=[2]Matrica!$H$3),[2]Matrica!$H$13,IF(AND(AA171=[2]Matrica!$A$14,AB171=[2]Matrica!$B$3),[2]Matrica!$B$14,IF(AND(AA171=[2]Matrica!$A$14,AB171=[2]Matrica!$E$3),[2]Matrica!$E$14,IF(AND(AA171=[2]Matrica!$A$14,AB171=[2]Matrica!$H$3),[2]Matrica!$H$14,IF(AND(AA171=[2]Matrica!$A$15,AB171=[2]Matrica!$B$3),[2]Matrica!$B$15,IF(AND(AA171=[2]Matrica!$A$15,AB171=[2]Matrica!$E$3),[2]Matrica!$E$15,IF(AND(AA171=[2]Matrica!$A$15,AB171=[2]Matrica!$H$3),[2]Matrica!$H$15,IF(AND(AA171=[2]Matrica!$A$16,AB171=[2]Matrica!$B$3),[2]Matrica!$B$16,IF(AND(AA171=[2]Matrica!$A$16,AB171=[2]Matrica!$E$3),[2]Matrica!$E$16,IF(AND(AA171=[2]Matrica!$A$16,AB171=[2]Matrica!$H$3),[2]Matrica!$H$16,"")))))))))))))))))))))))))))))))))))))))</f>
        <v>3.86</v>
      </c>
      <c r="Z171" s="38">
        <f>IF(AND(AA171=[2]Matrica!$A$4,AB171=[2]Matrica!$B$3),[2]Matrica!$D$4,IF(AND(AA171=[2]Matrica!$A$4,AB171=[2]Matrica!$E$3),[2]Matrica!$G$4,IF(AND(AA171=[2]Matrica!$A$4,AB171=[2]Matrica!$H$3),[2]Matrica!$J$4,IF(AND(AA171=[2]Matrica!$A$5,AB171=[2]Matrica!$B$3),[2]Matrica!$D$5,IF(AND(AA171=[2]Matrica!$A$5,AB171=[2]Matrica!$E$3),[2]Matrica!$G$5,IF(AND(AA171=[2]Matrica!$A$5,AB171=[2]Matrica!$H$3),[2]Matrica!$J$5,IF(AND(AA171=[2]Matrica!$A$6,AB171=[2]Matrica!$B$3),[2]Matrica!$D$6,IF(AND(AA171=[2]Matrica!$A$6,AB171=[2]Matrica!$E$3),[2]Matrica!$G$6,IF(AND(AA171=[2]Matrica!$A$6,AB171=[2]Matrica!$H$3),[2]Matrica!$J$6,IF(AND(AA171=[2]Matrica!$A$7,AB171=[2]Matrica!$B$3),[2]Matrica!$D$7,IF(AND(AA171=[2]Matrica!$A$7,AB171=[2]Matrica!$E$3),[2]Matrica!$G$7,IF(AND(AA171=[2]Matrica!$A$7,AB171=[2]Matrica!$H$3),[2]Matrica!$J$7,IF(AND(AA171=[2]Matrica!$A$8,AB171=[2]Matrica!$B$3),[2]Matrica!$D$8,IF(AND(AA171=[2]Matrica!$A$8,AB171=[2]Matrica!$E$3),[2]Matrica!$G$8,IF(AND(AA171=[2]Matrica!$A$8,AB171=[2]Matrica!$H$3),[2]Matrica!$J$8,IF(AND(AA171=[2]Matrica!$A$9,AB171=[2]Matrica!$B$3),[2]Matrica!$D$9,IF(AND(AA171=[2]Matrica!$A$9,AB171=[2]Matrica!$E$3),[2]Matrica!$G$9,IF(AND(AA171=[2]Matrica!$A$9,AB171=[2]Matrica!$H$3),[2]Matrica!$J$9,IF(AND(AA171=[2]Matrica!$A$10,AB171=[2]Matrica!$B$3),[2]Matrica!$D$10,IF(AND(AA171=[2]Matrica!$A$10,AB171=[2]Matrica!$E$3),[2]Matrica!$G$10,IF(AND(AA171=[2]Matrica!$A$10,AB171=[2]Matrica!$H$3),[2]Matrica!$J$10,IF(AND(AA171=[2]Matrica!$A$11,AB171=[2]Matrica!$B$3),[2]Matrica!$D$11,IF(AND(AA171=[2]Matrica!$A$11,AB171=[2]Matrica!$E$3),[2]Matrica!$G$11,IF(AND(AA171=[2]Matrica!$A$11,AB171=[2]Matrica!$H$3),[2]Matrica!$J$11,IF(AND(AA171=[2]Matrica!$A$12,AB171=[2]Matrica!$B$3),[2]Matrica!$D$12,IF(AND(AA171=[2]Matrica!$A$12,AB171=[2]Matrica!$E$3),[2]Matrica!$G$12,IF(AND(AA171=[2]Matrica!$A$12,AB171=[2]Matrica!$H$3),[2]Matrica!$J$12,IF(AND(AA171=[2]Matrica!$A$13,AB171=[2]Matrica!$B$3),[2]Matrica!$D$13,IF(AND(AA171=[2]Matrica!$A$13,AB171=[2]Matrica!$E$3),[2]Matrica!$G$13,IF(AND(AA171=[2]Matrica!$A$13,AB171=[2]Matrica!$H$3),[2]Matrica!$J$13,IF(AND(AA171=[2]Matrica!$A$14,AB171=[2]Matrica!$B$3),[2]Matrica!$D$14,IF(AND(AA171=[2]Matrica!$A$14,AB171=[2]Matrica!$E$3),[2]Matrica!$G$14,IF(AND(AA171=[2]Matrica!$A$14,AB171=[2]Matrica!$H$3),[2]Matrica!$J$14,IF(AND(AA171=[2]Matrica!$A$15,AB171=[2]Matrica!$B$3),[2]Matrica!$D$15,IF(AND(AA171=[2]Matrica!$A$15,AB171=[2]Matrica!$E$3),[2]Matrica!$G$15,IF(AND(AA171=[2]Matrica!$A$15,AB171=[2]Matrica!$H$3),[2]Matrica!$J$15,IF(AND(AA171=[2]Matrica!$A$16,AB171=[2]Matrica!$B$3),[2]Matrica!$D$16,IF(AND(AA171=[2]Matrica!$A$16,AB171=[2]Matrica!$E$3),[2]Matrica!$G$16,IF(AND(AA171=[2]Matrica!$A$16,AB171=[2]Matrica!$H$3),[2]Matrica!$J$16,"")))))))))))))))))))))))))))))))))))))))</f>
        <v>4.12</v>
      </c>
      <c r="AA171" s="63" t="s">
        <v>8</v>
      </c>
      <c r="AB171" s="64">
        <v>1</v>
      </c>
      <c r="AC171" s="63">
        <v>3.86</v>
      </c>
      <c r="AD171" s="63" t="s">
        <v>8</v>
      </c>
      <c r="AE171" s="64">
        <v>1</v>
      </c>
      <c r="AF171" s="63">
        <v>3.86</v>
      </c>
      <c r="AG171" s="47">
        <v>0</v>
      </c>
    </row>
    <row r="172" spans="3:33" ht="30" x14ac:dyDescent="0.25">
      <c r="C172" s="38" t="s">
        <v>309</v>
      </c>
      <c r="D172" s="43" t="s">
        <v>99</v>
      </c>
      <c r="E172" s="39" t="s">
        <v>10</v>
      </c>
      <c r="F172" s="43" t="s">
        <v>304</v>
      </c>
      <c r="G172" s="38">
        <v>0.1</v>
      </c>
      <c r="H172" s="38"/>
      <c r="I172" s="38"/>
      <c r="J172" s="38">
        <v>17.32</v>
      </c>
      <c r="K172" s="38">
        <v>17.32</v>
      </c>
      <c r="L172" s="42">
        <v>19.052</v>
      </c>
      <c r="M172" s="42">
        <v>19.052</v>
      </c>
      <c r="N172" s="41">
        <v>2871.8</v>
      </c>
      <c r="O172" s="41">
        <v>54713.533600000002</v>
      </c>
      <c r="P172" s="41">
        <v>54713.533600000002</v>
      </c>
      <c r="Q172" s="41">
        <f t="shared" si="41"/>
        <v>19.420211759277336</v>
      </c>
      <c r="R172" s="41">
        <f t="shared" si="42"/>
        <v>19.420211759277336</v>
      </c>
      <c r="S172" s="41">
        <f t="shared" si="48"/>
        <v>3.83</v>
      </c>
      <c r="T172" s="38" t="str">
        <f>IF(AND('[2]Радна места'!S172&gt;=[2]Matrica!$B$4,'[2]Радна места'!S172&lt;=[2]Matrica!$J$4),"XIII",IF(AND('[2]Радна места'!S172&gt;=[2]Matrica!$B$5,'[2]Радна места'!S172&lt;=[2]Matrica!$J$5),"XII",IF(AND('[2]Радна места'!S172&gt;=[2]Matrica!$B$6,'[2]Радна места'!S172&lt;=[2]Matrica!$J$6),"XI",IF(AND('[2]Радна места'!S172&gt;=[2]Matrica!$B$7,'[2]Радна места'!S172&lt;=[2]Matrica!$J$7),"X",IF(AND('[2]Радна места'!S172&gt;=[2]Matrica!$B$8,'[2]Радна места'!S172&lt;=[2]Matrica!$J$8),"IX",IF(AND('[2]Радна места'!S172&gt;=[2]Matrica!$B$9,'[2]Радна места'!S172&lt;=[2]Matrica!$J$9),"VIII",IF(AND('[2]Радна места'!S172&gt;=[2]Matrica!$B$10,'[2]Радна места'!S172&lt;=[2]Matrica!$J$10),"VII",IF(AND('[2]Радна места'!S172&gt;=[2]Matrica!$B$11,'[2]Радна места'!S172&lt;=[2]Matrica!$J$11),"VI",IF(AND('[2]Радна места'!S172&gt;=[2]Matrica!$B$12,'[2]Радна места'!S172&lt;=[2]Matrica!$J$12),"V",IF(AND('[2]Радна места'!S172&gt;=[2]Matrica!$B$13,'[2]Радна места'!S172&lt;=[2]Matrica!$J$13),"IV",IF(AND('[2]Радна места'!S172&gt;=[2]Matrica!$B$14,'[2]Радна места'!S172&lt;=[2]Matrica!$J$14),"III",IF(AND('[2]Радна места'!S172&gt;=[2]Matrica!$B$15,'[2]Радна места'!S172&lt;=[2]Matrica!$J$15),"II",IF(AND('[2]Радна места'!S172&gt;=1.1,'[2]Радна места'!S172&lt;=[2]Matrica!$J$16),"I","")))))))))))))</f>
        <v>VIII</v>
      </c>
      <c r="U172" s="38" t="str">
        <f t="shared" si="49"/>
        <v>2</v>
      </c>
      <c r="V172" s="41">
        <f t="shared" si="50"/>
        <v>3.83</v>
      </c>
      <c r="W172" s="38" t="str">
        <f>IF(AND('[2]Радна места'!V172&gt;=[2]Matrica!$B$4,'[2]Радна места'!V172&lt;=[2]Matrica!$J$4),"XIII",IF(AND('[2]Радна места'!V172&gt;=[2]Matrica!$B$5,'[2]Радна места'!V172&lt;=[2]Matrica!$J$5),"XII",IF(AND('[2]Радна места'!V172&gt;=[2]Matrica!$B$6,'[2]Радна места'!V172&lt;=[2]Matrica!$J$6),"XI",IF(AND('[2]Радна места'!V172&gt;=[2]Matrica!$B$7,'[2]Радна места'!V172&lt;=[2]Matrica!$J$7),"X",IF(AND('[2]Радна места'!V172&gt;=[2]Matrica!$B$8,'[2]Радна места'!V172&lt;=[2]Matrica!$J$8),"IX",IF(AND('[2]Радна места'!V172&gt;=[2]Matrica!$B$9,'[2]Радна места'!V172&lt;=[2]Matrica!$J$9),"VIII",IF(AND('[2]Радна места'!V172&gt;=[2]Matrica!$B$10,'[2]Радна места'!V172&lt;=[2]Matrica!$J$10),"VII",IF(AND('[2]Радна места'!V172&gt;=[2]Matrica!$B$11,'[2]Радна места'!V172&lt;=[2]Matrica!$J$11),"VI",IF(AND('[2]Радна места'!V172&gt;=[2]Matrica!$B$12,'[2]Радна места'!V172&lt;=[2]Matrica!$J$12),"V",IF(AND('[2]Радна места'!V172&gt;=[2]Matrica!$B$13,'[2]Радна места'!V172&lt;=[2]Matrica!$J$13),"IV",IF(AND('[2]Радна места'!V172&gt;=[2]Matrica!$B$14,'[2]Радна места'!V172&lt;=[2]Matrica!$J$14),"III",IF(AND('[2]Радна места'!V172&gt;=[2]Matrica!$B$15,'[2]Радна места'!V172&lt;=[2]Matrica!$J$15),"II",IF(AND('[2]Радна места'!V172&gt;=1.1,'[2]Радна места'!V172&lt;=[2]Matrica!$J$16),"I","")))))))))))))</f>
        <v>VIII</v>
      </c>
      <c r="X172" s="38" t="str">
        <f t="shared" si="51"/>
        <v>2</v>
      </c>
      <c r="Y172" s="38">
        <f>IF(AND(AA172=[2]Matrica!$A$4,AB172=[2]Matrica!$B$3),[2]Matrica!$B$4,IF(AND(AA172=[2]Matrica!$A$4,AB172=[2]Matrica!$E$3),[2]Matrica!$E$4,IF(AND(AA172=[2]Matrica!$A$4,AB172=[2]Matrica!$H$3),[2]Matrica!$H$4,IF(AND(AA172=[2]Matrica!$A$5,AB172=[2]Matrica!$B$3),[2]Matrica!$B$5,IF(AND(AA172=[2]Matrica!$A$5,AB172=[2]Matrica!$E$3),[2]Matrica!$E$5,IF(AND(AA172=[2]Matrica!$A$5,AB172=[2]Matrica!$H$3),[2]Matrica!$H$5,IF(AND(AA172=[2]Matrica!$A$6,AB172=[2]Matrica!$B$3),[2]Matrica!$B$6,IF(AND(AA172=[2]Matrica!$A$6,AB172=[2]Matrica!$E$3),[2]Matrica!$E$6,IF(AND(AA172=[2]Matrica!$A$6,AB172=[2]Matrica!$H$3),[2]Matrica!$H$6,IF(AND(AA172=[2]Matrica!$A$7,AB172=[2]Matrica!$B$3),[2]Matrica!$B$7,IF(AND(AA172=[2]Matrica!$A$7,AB172=[2]Matrica!$E$3),[2]Matrica!$E$7,IF(AND(AA172=[2]Matrica!$A$7,AB172=[2]Matrica!$H$3),[2]Matrica!$H$7,IF(AND(AA172=[2]Matrica!$A$8,AB172=[2]Matrica!$B$3),[2]Matrica!$B$8,IF(AND(AA172=[2]Matrica!$A$8,AB172=[2]Matrica!$E$3),[2]Matrica!$E$8,IF(AND(AA172=[2]Matrica!$A$8,AB172=[2]Matrica!$H$3),[2]Matrica!$H$8,IF(AND(AA172=[2]Matrica!$A$9,AB172=[2]Matrica!$B$3),[2]Matrica!$B$9,IF(AND(AA172=[2]Matrica!$A$9,AB172=[2]Matrica!$E$3),[2]Matrica!$E$9,IF(AND(AA172=[2]Matrica!$A$9,AB172=[2]Matrica!$H$3),[2]Matrica!$H$9,IF(AND(AA172=[2]Matrica!$A$10,AB172=[2]Matrica!$B$3),[2]Matrica!$B$10,IF(AND(AA172=[2]Matrica!$A$10,AB172=[2]Matrica!$E$3),[2]Matrica!$E$10,IF(AND(AA172=[2]Matrica!$A$10,AB172=[2]Matrica!$H$3),[2]Matrica!$H$10,IF(AND(AA172=[2]Matrica!$A$11,AB172=[2]Matrica!$B$3),[2]Matrica!$B$11,IF(AND(AA172=[2]Matrica!$A$11,AB172=[2]Matrica!$E$3),[2]Matrica!$E$11,IF(AND(AA172=[2]Matrica!$A$11,AB172=[2]Matrica!$H$3),[2]Matrica!$H$11,IF(AND(AA172=[2]Matrica!$A$12,AB172=[2]Matrica!$B$3),[2]Matrica!$B$12,IF(AND(AA172=[2]Matrica!$A$12,AB172=[2]Matrica!$E$3),[2]Matrica!$E$12,IF(AND(AA172=[2]Matrica!$A$12,AB172=[2]Matrica!$H$3),[2]Matrica!$H$12,IF(AND(AA172=[2]Matrica!$A$13,AB172=[2]Matrica!$B$3),[2]Matrica!$B$13,IF(AND(AA172=[2]Matrica!$A$13,AB172=[2]Matrica!$E$3),[2]Matrica!$E$13,IF(AND(AA172=[2]Matrica!$A$13,AB172=[2]Matrica!$H$3),[2]Matrica!$H$13,IF(AND(AA172=[2]Matrica!$A$14,AB172=[2]Matrica!$B$3),[2]Matrica!$B$14,IF(AND(AA172=[2]Matrica!$A$14,AB172=[2]Matrica!$E$3),[2]Matrica!$E$14,IF(AND(AA172=[2]Matrica!$A$14,AB172=[2]Matrica!$H$3),[2]Matrica!$H$14,IF(AND(AA172=[2]Matrica!$A$15,AB172=[2]Matrica!$B$3),[2]Matrica!$B$15,IF(AND(AA172=[2]Matrica!$A$15,AB172=[2]Matrica!$E$3),[2]Matrica!$E$15,IF(AND(AA172=[2]Matrica!$A$15,AB172=[2]Matrica!$H$3),[2]Matrica!$H$15,IF(AND(AA172=[2]Matrica!$A$16,AB172=[2]Matrica!$B$3),[2]Matrica!$B$16,IF(AND(AA172=[2]Matrica!$A$16,AB172=[2]Matrica!$E$3),[2]Matrica!$E$16,IF(AND(AA172=[2]Matrica!$A$16,AB172=[2]Matrica!$H$3),[2]Matrica!$H$16,"")))))))))))))))))))))))))))))))))))))))</f>
        <v>3.86</v>
      </c>
      <c r="Z172" s="38">
        <f>IF(AND(AA172=[2]Matrica!$A$4,AB172=[2]Matrica!$B$3),[2]Matrica!$D$4,IF(AND(AA172=[2]Matrica!$A$4,AB172=[2]Matrica!$E$3),[2]Matrica!$G$4,IF(AND(AA172=[2]Matrica!$A$4,AB172=[2]Matrica!$H$3),[2]Matrica!$J$4,IF(AND(AA172=[2]Matrica!$A$5,AB172=[2]Matrica!$B$3),[2]Matrica!$D$5,IF(AND(AA172=[2]Matrica!$A$5,AB172=[2]Matrica!$E$3),[2]Matrica!$G$5,IF(AND(AA172=[2]Matrica!$A$5,AB172=[2]Matrica!$H$3),[2]Matrica!$J$5,IF(AND(AA172=[2]Matrica!$A$6,AB172=[2]Matrica!$B$3),[2]Matrica!$D$6,IF(AND(AA172=[2]Matrica!$A$6,AB172=[2]Matrica!$E$3),[2]Matrica!$G$6,IF(AND(AA172=[2]Matrica!$A$6,AB172=[2]Matrica!$H$3),[2]Matrica!$J$6,IF(AND(AA172=[2]Matrica!$A$7,AB172=[2]Matrica!$B$3),[2]Matrica!$D$7,IF(AND(AA172=[2]Matrica!$A$7,AB172=[2]Matrica!$E$3),[2]Matrica!$G$7,IF(AND(AA172=[2]Matrica!$A$7,AB172=[2]Matrica!$H$3),[2]Matrica!$J$7,IF(AND(AA172=[2]Matrica!$A$8,AB172=[2]Matrica!$B$3),[2]Matrica!$D$8,IF(AND(AA172=[2]Matrica!$A$8,AB172=[2]Matrica!$E$3),[2]Matrica!$G$8,IF(AND(AA172=[2]Matrica!$A$8,AB172=[2]Matrica!$H$3),[2]Matrica!$J$8,IF(AND(AA172=[2]Matrica!$A$9,AB172=[2]Matrica!$B$3),[2]Matrica!$D$9,IF(AND(AA172=[2]Matrica!$A$9,AB172=[2]Matrica!$E$3),[2]Matrica!$G$9,IF(AND(AA172=[2]Matrica!$A$9,AB172=[2]Matrica!$H$3),[2]Matrica!$J$9,IF(AND(AA172=[2]Matrica!$A$10,AB172=[2]Matrica!$B$3),[2]Matrica!$D$10,IF(AND(AA172=[2]Matrica!$A$10,AB172=[2]Matrica!$E$3),[2]Matrica!$G$10,IF(AND(AA172=[2]Matrica!$A$10,AB172=[2]Matrica!$H$3),[2]Matrica!$J$10,IF(AND(AA172=[2]Matrica!$A$11,AB172=[2]Matrica!$B$3),[2]Matrica!$D$11,IF(AND(AA172=[2]Matrica!$A$11,AB172=[2]Matrica!$E$3),[2]Matrica!$G$11,IF(AND(AA172=[2]Matrica!$A$11,AB172=[2]Matrica!$H$3),[2]Matrica!$J$11,IF(AND(AA172=[2]Matrica!$A$12,AB172=[2]Matrica!$B$3),[2]Matrica!$D$12,IF(AND(AA172=[2]Matrica!$A$12,AB172=[2]Matrica!$E$3),[2]Matrica!$G$12,IF(AND(AA172=[2]Matrica!$A$12,AB172=[2]Matrica!$H$3),[2]Matrica!$J$12,IF(AND(AA172=[2]Matrica!$A$13,AB172=[2]Matrica!$B$3),[2]Matrica!$D$13,IF(AND(AA172=[2]Matrica!$A$13,AB172=[2]Matrica!$E$3),[2]Matrica!$G$13,IF(AND(AA172=[2]Matrica!$A$13,AB172=[2]Matrica!$H$3),[2]Matrica!$J$13,IF(AND(AA172=[2]Matrica!$A$14,AB172=[2]Matrica!$B$3),[2]Matrica!$D$14,IF(AND(AA172=[2]Matrica!$A$14,AB172=[2]Matrica!$E$3),[2]Matrica!$G$14,IF(AND(AA172=[2]Matrica!$A$14,AB172=[2]Matrica!$H$3),[2]Matrica!$J$14,IF(AND(AA172=[2]Matrica!$A$15,AB172=[2]Matrica!$B$3),[2]Matrica!$D$15,IF(AND(AA172=[2]Matrica!$A$15,AB172=[2]Matrica!$E$3),[2]Matrica!$G$15,IF(AND(AA172=[2]Matrica!$A$15,AB172=[2]Matrica!$H$3),[2]Matrica!$J$15,IF(AND(AA172=[2]Matrica!$A$16,AB172=[2]Matrica!$B$3),[2]Matrica!$D$16,IF(AND(AA172=[2]Matrica!$A$16,AB172=[2]Matrica!$E$3),[2]Matrica!$G$16,IF(AND(AA172=[2]Matrica!$A$16,AB172=[2]Matrica!$H$3),[2]Matrica!$J$16,"")))))))))))))))))))))))))))))))))))))))</f>
        <v>4.12</v>
      </c>
      <c r="AA172" s="63" t="s">
        <v>8</v>
      </c>
      <c r="AB172" s="64">
        <v>1</v>
      </c>
      <c r="AC172" s="63">
        <v>3.86</v>
      </c>
      <c r="AD172" s="63" t="s">
        <v>8</v>
      </c>
      <c r="AE172" s="64">
        <v>1</v>
      </c>
      <c r="AF172" s="63">
        <v>3.86</v>
      </c>
      <c r="AG172" s="47">
        <v>0</v>
      </c>
    </row>
    <row r="173" spans="3:33" x14ac:dyDescent="0.25">
      <c r="C173" s="38" t="s">
        <v>310</v>
      </c>
      <c r="D173" s="43" t="s">
        <v>311</v>
      </c>
      <c r="E173" s="39" t="s">
        <v>10</v>
      </c>
      <c r="F173" s="43" t="s">
        <v>304</v>
      </c>
      <c r="G173" s="38"/>
      <c r="H173" s="38"/>
      <c r="I173" s="38"/>
      <c r="J173" s="38">
        <v>17.32</v>
      </c>
      <c r="K173" s="38">
        <v>17.32</v>
      </c>
      <c r="L173" s="42">
        <v>17.32</v>
      </c>
      <c r="M173" s="42">
        <v>17.32</v>
      </c>
      <c r="N173" s="41">
        <v>2871.8</v>
      </c>
      <c r="O173" s="41">
        <v>49739.576000000001</v>
      </c>
      <c r="P173" s="41">
        <v>49739.576000000001</v>
      </c>
      <c r="Q173" s="41">
        <f t="shared" si="41"/>
        <v>17.654737962979397</v>
      </c>
      <c r="R173" s="41">
        <f t="shared" si="42"/>
        <v>17.654737962979397</v>
      </c>
      <c r="S173" s="41">
        <f t="shared" si="48"/>
        <v>3.48</v>
      </c>
      <c r="T173" s="38" t="str">
        <f>IF(AND('[2]Радна места'!S173&gt;=[2]Matrica!$B$4,'[2]Радна места'!S173&lt;=[2]Matrica!$J$4),"XIII",IF(AND('[2]Радна места'!S173&gt;=[2]Matrica!$B$5,'[2]Радна места'!S173&lt;=[2]Matrica!$J$5),"XII",IF(AND('[2]Радна места'!S173&gt;=[2]Matrica!$B$6,'[2]Радна места'!S173&lt;=[2]Matrica!$J$6),"XI",IF(AND('[2]Радна места'!S173&gt;=[2]Matrica!$B$7,'[2]Радна места'!S173&lt;=[2]Matrica!$J$7),"X",IF(AND('[2]Радна места'!S173&gt;=[2]Matrica!$B$8,'[2]Радна места'!S173&lt;=[2]Matrica!$J$8),"IX",IF(AND('[2]Радна места'!S173&gt;=[2]Matrica!$B$9,'[2]Радна места'!S173&lt;=[2]Matrica!$J$9),"VIII",IF(AND('[2]Радна места'!S173&gt;=[2]Matrica!$B$10,'[2]Радна места'!S173&lt;=[2]Matrica!$J$10),"VII",IF(AND('[2]Радна места'!S173&gt;=[2]Matrica!$B$11,'[2]Радна места'!S173&lt;=[2]Matrica!$J$11),"VI",IF(AND('[2]Радна места'!S173&gt;=[2]Matrica!$B$12,'[2]Радна места'!S173&lt;=[2]Matrica!$J$12),"V",IF(AND('[2]Радна места'!S173&gt;=[2]Matrica!$B$13,'[2]Радна места'!S173&lt;=[2]Matrica!$J$13),"IV",IF(AND('[2]Радна места'!S173&gt;=[2]Matrica!$B$14,'[2]Радна места'!S173&lt;=[2]Matrica!$J$14),"III",IF(AND('[2]Радна места'!S173&gt;=[2]Matrica!$B$15,'[2]Радна места'!S173&lt;=[2]Matrica!$J$15),"II",IF(AND('[2]Радна места'!S173&gt;=1.1,'[2]Радна места'!S173&lt;=[2]Matrica!$J$16),"I","")))))))))))))</f>
        <v>VIII</v>
      </c>
      <c r="U173" s="38" t="str">
        <f t="shared" si="49"/>
        <v>1</v>
      </c>
      <c r="V173" s="41">
        <f t="shared" si="50"/>
        <v>3.48</v>
      </c>
      <c r="W173" s="38" t="str">
        <f>IF(AND('[2]Радна места'!V173&gt;=[2]Matrica!$B$4,'[2]Радна места'!V173&lt;=[2]Matrica!$J$4),"XIII",IF(AND('[2]Радна места'!V173&gt;=[2]Matrica!$B$5,'[2]Радна места'!V173&lt;=[2]Matrica!$J$5),"XII",IF(AND('[2]Радна места'!V173&gt;=[2]Matrica!$B$6,'[2]Радна места'!V173&lt;=[2]Matrica!$J$6),"XI",IF(AND('[2]Радна места'!V173&gt;=[2]Matrica!$B$7,'[2]Радна места'!V173&lt;=[2]Matrica!$J$7),"X",IF(AND('[2]Радна места'!V173&gt;=[2]Matrica!$B$8,'[2]Радна места'!V173&lt;=[2]Matrica!$J$8),"IX",IF(AND('[2]Радна места'!V173&gt;=[2]Matrica!$B$9,'[2]Радна места'!V173&lt;=[2]Matrica!$J$9),"VIII",IF(AND('[2]Радна места'!V173&gt;=[2]Matrica!$B$10,'[2]Радна места'!V173&lt;=[2]Matrica!$J$10),"VII",IF(AND('[2]Радна места'!V173&gt;=[2]Matrica!$B$11,'[2]Радна места'!V173&lt;=[2]Matrica!$J$11),"VI",IF(AND('[2]Радна места'!V173&gt;=[2]Matrica!$B$12,'[2]Радна места'!V173&lt;=[2]Matrica!$J$12),"V",IF(AND('[2]Радна места'!V173&gt;=[2]Matrica!$B$13,'[2]Радна места'!V173&lt;=[2]Matrica!$J$13),"IV",IF(AND('[2]Радна места'!V173&gt;=[2]Matrica!$B$14,'[2]Радна места'!V173&lt;=[2]Matrica!$J$14),"III",IF(AND('[2]Радна места'!V173&gt;=[2]Matrica!$B$15,'[2]Радна места'!V173&lt;=[2]Matrica!$J$15),"II",IF(AND('[2]Радна места'!V173&gt;=1.1,'[2]Радна места'!V173&lt;=[2]Matrica!$J$16),"I","")))))))))))))</f>
        <v>VIII</v>
      </c>
      <c r="X173" s="38" t="str">
        <f t="shared" si="51"/>
        <v>1</v>
      </c>
      <c r="Y173" s="38">
        <f>IF(AND(AA173=[2]Matrica!$A$4,AB173=[2]Matrica!$B$3),[2]Matrica!$B$4,IF(AND(AA173=[2]Matrica!$A$4,AB173=[2]Matrica!$E$3),[2]Matrica!$E$4,IF(AND(AA173=[2]Matrica!$A$4,AB173=[2]Matrica!$H$3),[2]Matrica!$H$4,IF(AND(AA173=[2]Matrica!$A$5,AB173=[2]Matrica!$B$3),[2]Matrica!$B$5,IF(AND(AA173=[2]Matrica!$A$5,AB173=[2]Matrica!$E$3),[2]Matrica!$E$5,IF(AND(AA173=[2]Matrica!$A$5,AB173=[2]Matrica!$H$3),[2]Matrica!$H$5,IF(AND(AA173=[2]Matrica!$A$6,AB173=[2]Matrica!$B$3),[2]Matrica!$B$6,IF(AND(AA173=[2]Matrica!$A$6,AB173=[2]Matrica!$E$3),[2]Matrica!$E$6,IF(AND(AA173=[2]Matrica!$A$6,AB173=[2]Matrica!$H$3),[2]Matrica!$H$6,IF(AND(AA173=[2]Matrica!$A$7,AB173=[2]Matrica!$B$3),[2]Matrica!$B$7,IF(AND(AA173=[2]Matrica!$A$7,AB173=[2]Matrica!$E$3),[2]Matrica!$E$7,IF(AND(AA173=[2]Matrica!$A$7,AB173=[2]Matrica!$H$3),[2]Matrica!$H$7,IF(AND(AA173=[2]Matrica!$A$8,AB173=[2]Matrica!$B$3),[2]Matrica!$B$8,IF(AND(AA173=[2]Matrica!$A$8,AB173=[2]Matrica!$E$3),[2]Matrica!$E$8,IF(AND(AA173=[2]Matrica!$A$8,AB173=[2]Matrica!$H$3),[2]Matrica!$H$8,IF(AND(AA173=[2]Matrica!$A$9,AB173=[2]Matrica!$B$3),[2]Matrica!$B$9,IF(AND(AA173=[2]Matrica!$A$9,AB173=[2]Matrica!$E$3),[2]Matrica!$E$9,IF(AND(AA173=[2]Matrica!$A$9,AB173=[2]Matrica!$H$3),[2]Matrica!$H$9,IF(AND(AA173=[2]Matrica!$A$10,AB173=[2]Matrica!$B$3),[2]Matrica!$B$10,IF(AND(AA173=[2]Matrica!$A$10,AB173=[2]Matrica!$E$3),[2]Matrica!$E$10,IF(AND(AA173=[2]Matrica!$A$10,AB173=[2]Matrica!$H$3),[2]Matrica!$H$10,IF(AND(AA173=[2]Matrica!$A$11,AB173=[2]Matrica!$B$3),[2]Matrica!$B$11,IF(AND(AA173=[2]Matrica!$A$11,AB173=[2]Matrica!$E$3),[2]Matrica!$E$11,IF(AND(AA173=[2]Matrica!$A$11,AB173=[2]Matrica!$H$3),[2]Matrica!$H$11,IF(AND(AA173=[2]Matrica!$A$12,AB173=[2]Matrica!$B$3),[2]Matrica!$B$12,IF(AND(AA173=[2]Matrica!$A$12,AB173=[2]Matrica!$E$3),[2]Matrica!$E$12,IF(AND(AA173=[2]Matrica!$A$12,AB173=[2]Matrica!$H$3),[2]Matrica!$H$12,IF(AND(AA173=[2]Matrica!$A$13,AB173=[2]Matrica!$B$3),[2]Matrica!$B$13,IF(AND(AA173=[2]Matrica!$A$13,AB173=[2]Matrica!$E$3),[2]Matrica!$E$13,IF(AND(AA173=[2]Matrica!$A$13,AB173=[2]Matrica!$H$3),[2]Matrica!$H$13,IF(AND(AA173=[2]Matrica!$A$14,AB173=[2]Matrica!$B$3),[2]Matrica!$B$14,IF(AND(AA173=[2]Matrica!$A$14,AB173=[2]Matrica!$E$3),[2]Matrica!$E$14,IF(AND(AA173=[2]Matrica!$A$14,AB173=[2]Matrica!$H$3),[2]Matrica!$H$14,IF(AND(AA173=[2]Matrica!$A$15,AB173=[2]Matrica!$B$3),[2]Matrica!$B$15,IF(AND(AA173=[2]Matrica!$A$15,AB173=[2]Matrica!$E$3),[2]Matrica!$E$15,IF(AND(AA173=[2]Matrica!$A$15,AB173=[2]Matrica!$H$3),[2]Matrica!$H$15,IF(AND(AA173=[2]Matrica!$A$16,AB173=[2]Matrica!$B$3),[2]Matrica!$B$16,IF(AND(AA173=[2]Matrica!$A$16,AB173=[2]Matrica!$E$3),[2]Matrica!$E$16,IF(AND(AA173=[2]Matrica!$A$16,AB173=[2]Matrica!$H$3),[2]Matrica!$H$16,"")))))))))))))))))))))))))))))))))))))))</f>
        <v>3.86</v>
      </c>
      <c r="Z173" s="38">
        <f>IF(AND(AA173=[2]Matrica!$A$4,AB173=[2]Matrica!$B$3),[2]Matrica!$D$4,IF(AND(AA173=[2]Matrica!$A$4,AB173=[2]Matrica!$E$3),[2]Matrica!$G$4,IF(AND(AA173=[2]Matrica!$A$4,AB173=[2]Matrica!$H$3),[2]Matrica!$J$4,IF(AND(AA173=[2]Matrica!$A$5,AB173=[2]Matrica!$B$3),[2]Matrica!$D$5,IF(AND(AA173=[2]Matrica!$A$5,AB173=[2]Matrica!$E$3),[2]Matrica!$G$5,IF(AND(AA173=[2]Matrica!$A$5,AB173=[2]Matrica!$H$3),[2]Matrica!$J$5,IF(AND(AA173=[2]Matrica!$A$6,AB173=[2]Matrica!$B$3),[2]Matrica!$D$6,IF(AND(AA173=[2]Matrica!$A$6,AB173=[2]Matrica!$E$3),[2]Matrica!$G$6,IF(AND(AA173=[2]Matrica!$A$6,AB173=[2]Matrica!$H$3),[2]Matrica!$J$6,IF(AND(AA173=[2]Matrica!$A$7,AB173=[2]Matrica!$B$3),[2]Matrica!$D$7,IF(AND(AA173=[2]Matrica!$A$7,AB173=[2]Matrica!$E$3),[2]Matrica!$G$7,IF(AND(AA173=[2]Matrica!$A$7,AB173=[2]Matrica!$H$3),[2]Matrica!$J$7,IF(AND(AA173=[2]Matrica!$A$8,AB173=[2]Matrica!$B$3),[2]Matrica!$D$8,IF(AND(AA173=[2]Matrica!$A$8,AB173=[2]Matrica!$E$3),[2]Matrica!$G$8,IF(AND(AA173=[2]Matrica!$A$8,AB173=[2]Matrica!$H$3),[2]Matrica!$J$8,IF(AND(AA173=[2]Matrica!$A$9,AB173=[2]Matrica!$B$3),[2]Matrica!$D$9,IF(AND(AA173=[2]Matrica!$A$9,AB173=[2]Matrica!$E$3),[2]Matrica!$G$9,IF(AND(AA173=[2]Matrica!$A$9,AB173=[2]Matrica!$H$3),[2]Matrica!$J$9,IF(AND(AA173=[2]Matrica!$A$10,AB173=[2]Matrica!$B$3),[2]Matrica!$D$10,IF(AND(AA173=[2]Matrica!$A$10,AB173=[2]Matrica!$E$3),[2]Matrica!$G$10,IF(AND(AA173=[2]Matrica!$A$10,AB173=[2]Matrica!$H$3),[2]Matrica!$J$10,IF(AND(AA173=[2]Matrica!$A$11,AB173=[2]Matrica!$B$3),[2]Matrica!$D$11,IF(AND(AA173=[2]Matrica!$A$11,AB173=[2]Matrica!$E$3),[2]Matrica!$G$11,IF(AND(AA173=[2]Matrica!$A$11,AB173=[2]Matrica!$H$3),[2]Matrica!$J$11,IF(AND(AA173=[2]Matrica!$A$12,AB173=[2]Matrica!$B$3),[2]Matrica!$D$12,IF(AND(AA173=[2]Matrica!$A$12,AB173=[2]Matrica!$E$3),[2]Matrica!$G$12,IF(AND(AA173=[2]Matrica!$A$12,AB173=[2]Matrica!$H$3),[2]Matrica!$J$12,IF(AND(AA173=[2]Matrica!$A$13,AB173=[2]Matrica!$B$3),[2]Matrica!$D$13,IF(AND(AA173=[2]Matrica!$A$13,AB173=[2]Matrica!$E$3),[2]Matrica!$G$13,IF(AND(AA173=[2]Matrica!$A$13,AB173=[2]Matrica!$H$3),[2]Matrica!$J$13,IF(AND(AA173=[2]Matrica!$A$14,AB173=[2]Matrica!$B$3),[2]Matrica!$D$14,IF(AND(AA173=[2]Matrica!$A$14,AB173=[2]Matrica!$E$3),[2]Matrica!$G$14,IF(AND(AA173=[2]Matrica!$A$14,AB173=[2]Matrica!$H$3),[2]Matrica!$J$14,IF(AND(AA173=[2]Matrica!$A$15,AB173=[2]Matrica!$B$3),[2]Matrica!$D$15,IF(AND(AA173=[2]Matrica!$A$15,AB173=[2]Matrica!$E$3),[2]Matrica!$G$15,IF(AND(AA173=[2]Matrica!$A$15,AB173=[2]Matrica!$H$3),[2]Matrica!$J$15,IF(AND(AA173=[2]Matrica!$A$16,AB173=[2]Matrica!$B$3),[2]Matrica!$D$16,IF(AND(AA173=[2]Matrica!$A$16,AB173=[2]Matrica!$E$3),[2]Matrica!$G$16,IF(AND(AA173=[2]Matrica!$A$16,AB173=[2]Matrica!$H$3),[2]Matrica!$J$16,"")))))))))))))))))))))))))))))))))))))))</f>
        <v>4.12</v>
      </c>
      <c r="AA173" s="63" t="s">
        <v>8</v>
      </c>
      <c r="AB173" s="64">
        <v>1</v>
      </c>
      <c r="AC173" s="63">
        <v>3.86</v>
      </c>
      <c r="AD173" s="63" t="s">
        <v>8</v>
      </c>
      <c r="AE173" s="64">
        <v>1</v>
      </c>
      <c r="AF173" s="63">
        <v>3.86</v>
      </c>
      <c r="AG173" s="47">
        <v>0</v>
      </c>
    </row>
    <row r="174" spans="3:33" x14ac:dyDescent="0.25">
      <c r="C174" s="38" t="s">
        <v>312</v>
      </c>
      <c r="D174" s="43" t="s">
        <v>313</v>
      </c>
      <c r="E174" s="39" t="s">
        <v>10</v>
      </c>
      <c r="F174" s="43" t="s">
        <v>304</v>
      </c>
      <c r="G174" s="38">
        <v>0.1</v>
      </c>
      <c r="H174" s="38"/>
      <c r="I174" s="38"/>
      <c r="J174" s="38">
        <v>15.94</v>
      </c>
      <c r="K174" s="38">
        <v>20.41</v>
      </c>
      <c r="L174" s="42">
        <v>17.533999999999999</v>
      </c>
      <c r="M174" s="42">
        <v>22.451000000000001</v>
      </c>
      <c r="N174" s="41">
        <v>2871.8</v>
      </c>
      <c r="O174" s="41">
        <v>50354.141199999998</v>
      </c>
      <c r="P174" s="41">
        <v>64474.781800000004</v>
      </c>
      <c r="Q174" s="41">
        <f t="shared" si="41"/>
        <v>17.87287387083607</v>
      </c>
      <c r="R174" s="41">
        <f t="shared" si="42"/>
        <v>22.884903118178432</v>
      </c>
      <c r="S174" s="41">
        <f t="shared" si="48"/>
        <v>3.52</v>
      </c>
      <c r="T174" s="38" t="str">
        <f>IF(AND('[2]Радна места'!S174&gt;=[2]Matrica!$B$4,'[2]Радна места'!S174&lt;=[2]Matrica!$J$4),"XIII",IF(AND('[2]Радна места'!S174&gt;=[2]Matrica!$B$5,'[2]Радна места'!S174&lt;=[2]Matrica!$J$5),"XII",IF(AND('[2]Радна места'!S174&gt;=[2]Matrica!$B$6,'[2]Радна места'!S174&lt;=[2]Matrica!$J$6),"XI",IF(AND('[2]Радна места'!S174&gt;=[2]Matrica!$B$7,'[2]Радна места'!S174&lt;=[2]Matrica!$J$7),"X",IF(AND('[2]Радна места'!S174&gt;=[2]Matrica!$B$8,'[2]Радна места'!S174&lt;=[2]Matrica!$J$8),"IX",IF(AND('[2]Радна места'!S174&gt;=[2]Matrica!$B$9,'[2]Радна места'!S174&lt;=[2]Matrica!$J$9),"VIII",IF(AND('[2]Радна места'!S174&gt;=[2]Matrica!$B$10,'[2]Радна места'!S174&lt;=[2]Matrica!$J$10),"VII",IF(AND('[2]Радна места'!S174&gt;=[2]Matrica!$B$11,'[2]Радна места'!S174&lt;=[2]Matrica!$J$11),"VI",IF(AND('[2]Радна места'!S174&gt;=[2]Matrica!$B$12,'[2]Радна места'!S174&lt;=[2]Matrica!$J$12),"V",IF(AND('[2]Радна места'!S174&gt;=[2]Matrica!$B$13,'[2]Радна места'!S174&lt;=[2]Matrica!$J$13),"IV",IF(AND('[2]Радна места'!S174&gt;=[2]Matrica!$B$14,'[2]Радна места'!S174&lt;=[2]Matrica!$J$14),"III",IF(AND('[2]Радна места'!S174&gt;=[2]Matrica!$B$15,'[2]Радна места'!S174&lt;=[2]Matrica!$J$15),"II",IF(AND('[2]Радна места'!S174&gt;=1.1,'[2]Радна места'!S174&lt;=[2]Matrica!$J$16),"I","")))))))))))))</f>
        <v>VIII</v>
      </c>
      <c r="U174" s="38" t="str">
        <f t="shared" si="49"/>
        <v>1</v>
      </c>
      <c r="V174" s="41">
        <f t="shared" si="50"/>
        <v>4.51</v>
      </c>
      <c r="W174" s="38" t="str">
        <f>IF(AND('[2]Радна места'!V174&gt;=[2]Matrica!$B$4,'[2]Радна места'!V174&lt;=[2]Matrica!$J$4),"XIII",IF(AND('[2]Радна места'!V174&gt;=[2]Matrica!$B$5,'[2]Радна места'!V174&lt;=[2]Matrica!$J$5),"XII",IF(AND('[2]Радна места'!V174&gt;=[2]Matrica!$B$6,'[2]Радна места'!V174&lt;=[2]Matrica!$J$6),"XI",IF(AND('[2]Радна места'!V174&gt;=[2]Matrica!$B$7,'[2]Радна места'!V174&lt;=[2]Matrica!$J$7),"X",IF(AND('[2]Радна места'!V174&gt;=[2]Matrica!$B$8,'[2]Радна места'!V174&lt;=[2]Matrica!$J$8),"IX",IF(AND('[2]Радна места'!V174&gt;=[2]Matrica!$B$9,'[2]Радна места'!V174&lt;=[2]Matrica!$J$9),"VIII",IF(AND('[2]Радна места'!V174&gt;=[2]Matrica!$B$10,'[2]Радна места'!V174&lt;=[2]Matrica!$J$10),"VII",IF(AND('[2]Радна места'!V174&gt;=[2]Matrica!$B$11,'[2]Радна места'!V174&lt;=[2]Matrica!$J$11),"VI",IF(AND('[2]Радна места'!V174&gt;=[2]Matrica!$B$12,'[2]Радна места'!V174&lt;=[2]Matrica!$J$12),"V",IF(AND('[2]Радна места'!V174&gt;=[2]Matrica!$B$13,'[2]Радна места'!V174&lt;=[2]Matrica!$J$13),"IV",IF(AND('[2]Радна места'!V174&gt;=[2]Matrica!$B$14,'[2]Радна места'!V174&lt;=[2]Matrica!$J$14),"III",IF(AND('[2]Радна места'!V174&gt;=[2]Matrica!$B$15,'[2]Радна места'!V174&lt;=[2]Matrica!$J$15),"II",IF(AND('[2]Радна места'!V174&gt;=1.1,'[2]Радна места'!V174&lt;=[2]Matrica!$J$16),"I","")))))))))))))</f>
        <v>VIII</v>
      </c>
      <c r="X174" s="38" t="str">
        <f t="shared" si="51"/>
        <v>3</v>
      </c>
      <c r="Y174" s="38">
        <f>IF(AND(AA174=[2]Matrica!$A$4,AB174=[2]Matrica!$B$3),[2]Matrica!$B$4,IF(AND(AA174=[2]Matrica!$A$4,AB174=[2]Matrica!$E$3),[2]Matrica!$E$4,IF(AND(AA174=[2]Matrica!$A$4,AB174=[2]Matrica!$H$3),[2]Matrica!$H$4,IF(AND(AA174=[2]Matrica!$A$5,AB174=[2]Matrica!$B$3),[2]Matrica!$B$5,IF(AND(AA174=[2]Matrica!$A$5,AB174=[2]Matrica!$E$3),[2]Matrica!$E$5,IF(AND(AA174=[2]Matrica!$A$5,AB174=[2]Matrica!$H$3),[2]Matrica!$H$5,IF(AND(AA174=[2]Matrica!$A$6,AB174=[2]Matrica!$B$3),[2]Matrica!$B$6,IF(AND(AA174=[2]Matrica!$A$6,AB174=[2]Matrica!$E$3),[2]Matrica!$E$6,IF(AND(AA174=[2]Matrica!$A$6,AB174=[2]Matrica!$H$3),[2]Matrica!$H$6,IF(AND(AA174=[2]Matrica!$A$7,AB174=[2]Matrica!$B$3),[2]Matrica!$B$7,IF(AND(AA174=[2]Matrica!$A$7,AB174=[2]Matrica!$E$3),[2]Matrica!$E$7,IF(AND(AA174=[2]Matrica!$A$7,AB174=[2]Matrica!$H$3),[2]Matrica!$H$7,IF(AND(AA174=[2]Matrica!$A$8,AB174=[2]Matrica!$B$3),[2]Matrica!$B$8,IF(AND(AA174=[2]Matrica!$A$8,AB174=[2]Matrica!$E$3),[2]Matrica!$E$8,IF(AND(AA174=[2]Matrica!$A$8,AB174=[2]Matrica!$H$3),[2]Matrica!$H$8,IF(AND(AA174=[2]Matrica!$A$9,AB174=[2]Matrica!$B$3),[2]Matrica!$B$9,IF(AND(AA174=[2]Matrica!$A$9,AB174=[2]Matrica!$E$3),[2]Matrica!$E$9,IF(AND(AA174=[2]Matrica!$A$9,AB174=[2]Matrica!$H$3),[2]Matrica!$H$9,IF(AND(AA174=[2]Matrica!$A$10,AB174=[2]Matrica!$B$3),[2]Matrica!$B$10,IF(AND(AA174=[2]Matrica!$A$10,AB174=[2]Matrica!$E$3),[2]Matrica!$E$10,IF(AND(AA174=[2]Matrica!$A$10,AB174=[2]Matrica!$H$3),[2]Matrica!$H$10,IF(AND(AA174=[2]Matrica!$A$11,AB174=[2]Matrica!$B$3),[2]Matrica!$B$11,IF(AND(AA174=[2]Matrica!$A$11,AB174=[2]Matrica!$E$3),[2]Matrica!$E$11,IF(AND(AA174=[2]Matrica!$A$11,AB174=[2]Matrica!$H$3),[2]Matrica!$H$11,IF(AND(AA174=[2]Matrica!$A$12,AB174=[2]Matrica!$B$3),[2]Matrica!$B$12,IF(AND(AA174=[2]Matrica!$A$12,AB174=[2]Matrica!$E$3),[2]Matrica!$E$12,IF(AND(AA174=[2]Matrica!$A$12,AB174=[2]Matrica!$H$3),[2]Matrica!$H$12,IF(AND(AA174=[2]Matrica!$A$13,AB174=[2]Matrica!$B$3),[2]Matrica!$B$13,IF(AND(AA174=[2]Matrica!$A$13,AB174=[2]Matrica!$E$3),[2]Matrica!$E$13,IF(AND(AA174=[2]Matrica!$A$13,AB174=[2]Matrica!$H$3),[2]Matrica!$H$13,IF(AND(AA174=[2]Matrica!$A$14,AB174=[2]Matrica!$B$3),[2]Matrica!$B$14,IF(AND(AA174=[2]Matrica!$A$14,AB174=[2]Matrica!$E$3),[2]Matrica!$E$14,IF(AND(AA174=[2]Matrica!$A$14,AB174=[2]Matrica!$H$3),[2]Matrica!$H$14,IF(AND(AA174=[2]Matrica!$A$15,AB174=[2]Matrica!$B$3),[2]Matrica!$B$15,IF(AND(AA174=[2]Matrica!$A$15,AB174=[2]Matrica!$E$3),[2]Matrica!$E$15,IF(AND(AA174=[2]Matrica!$A$15,AB174=[2]Matrica!$H$3),[2]Matrica!$H$15,IF(AND(AA174=[2]Matrica!$A$16,AB174=[2]Matrica!$B$3),[2]Matrica!$B$16,IF(AND(AA174=[2]Matrica!$A$16,AB174=[2]Matrica!$E$3),[2]Matrica!$E$16,IF(AND(AA174=[2]Matrica!$A$16,AB174=[2]Matrica!$H$3),[2]Matrica!$H$16,"")))))))))))))))))))))))))))))))))))))))</f>
        <v>3.86</v>
      </c>
      <c r="Z174" s="38">
        <f>IF(AND(AA174=[2]Matrica!$A$4,AB174=[2]Matrica!$B$3),[2]Matrica!$D$4,IF(AND(AA174=[2]Matrica!$A$4,AB174=[2]Matrica!$E$3),[2]Matrica!$G$4,IF(AND(AA174=[2]Matrica!$A$4,AB174=[2]Matrica!$H$3),[2]Matrica!$J$4,IF(AND(AA174=[2]Matrica!$A$5,AB174=[2]Matrica!$B$3),[2]Matrica!$D$5,IF(AND(AA174=[2]Matrica!$A$5,AB174=[2]Matrica!$E$3),[2]Matrica!$G$5,IF(AND(AA174=[2]Matrica!$A$5,AB174=[2]Matrica!$H$3),[2]Matrica!$J$5,IF(AND(AA174=[2]Matrica!$A$6,AB174=[2]Matrica!$B$3),[2]Matrica!$D$6,IF(AND(AA174=[2]Matrica!$A$6,AB174=[2]Matrica!$E$3),[2]Matrica!$G$6,IF(AND(AA174=[2]Matrica!$A$6,AB174=[2]Matrica!$H$3),[2]Matrica!$J$6,IF(AND(AA174=[2]Matrica!$A$7,AB174=[2]Matrica!$B$3),[2]Matrica!$D$7,IF(AND(AA174=[2]Matrica!$A$7,AB174=[2]Matrica!$E$3),[2]Matrica!$G$7,IF(AND(AA174=[2]Matrica!$A$7,AB174=[2]Matrica!$H$3),[2]Matrica!$J$7,IF(AND(AA174=[2]Matrica!$A$8,AB174=[2]Matrica!$B$3),[2]Matrica!$D$8,IF(AND(AA174=[2]Matrica!$A$8,AB174=[2]Matrica!$E$3),[2]Matrica!$G$8,IF(AND(AA174=[2]Matrica!$A$8,AB174=[2]Matrica!$H$3),[2]Matrica!$J$8,IF(AND(AA174=[2]Matrica!$A$9,AB174=[2]Matrica!$B$3),[2]Matrica!$D$9,IF(AND(AA174=[2]Matrica!$A$9,AB174=[2]Matrica!$E$3),[2]Matrica!$G$9,IF(AND(AA174=[2]Matrica!$A$9,AB174=[2]Matrica!$H$3),[2]Matrica!$J$9,IF(AND(AA174=[2]Matrica!$A$10,AB174=[2]Matrica!$B$3),[2]Matrica!$D$10,IF(AND(AA174=[2]Matrica!$A$10,AB174=[2]Matrica!$E$3),[2]Matrica!$G$10,IF(AND(AA174=[2]Matrica!$A$10,AB174=[2]Matrica!$H$3),[2]Matrica!$J$10,IF(AND(AA174=[2]Matrica!$A$11,AB174=[2]Matrica!$B$3),[2]Matrica!$D$11,IF(AND(AA174=[2]Matrica!$A$11,AB174=[2]Matrica!$E$3),[2]Matrica!$G$11,IF(AND(AA174=[2]Matrica!$A$11,AB174=[2]Matrica!$H$3),[2]Matrica!$J$11,IF(AND(AA174=[2]Matrica!$A$12,AB174=[2]Matrica!$B$3),[2]Matrica!$D$12,IF(AND(AA174=[2]Matrica!$A$12,AB174=[2]Matrica!$E$3),[2]Matrica!$G$12,IF(AND(AA174=[2]Matrica!$A$12,AB174=[2]Matrica!$H$3),[2]Matrica!$J$12,IF(AND(AA174=[2]Matrica!$A$13,AB174=[2]Matrica!$B$3),[2]Matrica!$D$13,IF(AND(AA174=[2]Matrica!$A$13,AB174=[2]Matrica!$E$3),[2]Matrica!$G$13,IF(AND(AA174=[2]Matrica!$A$13,AB174=[2]Matrica!$H$3),[2]Matrica!$J$13,IF(AND(AA174=[2]Matrica!$A$14,AB174=[2]Matrica!$B$3),[2]Matrica!$D$14,IF(AND(AA174=[2]Matrica!$A$14,AB174=[2]Matrica!$E$3),[2]Matrica!$G$14,IF(AND(AA174=[2]Matrica!$A$14,AB174=[2]Matrica!$H$3),[2]Matrica!$J$14,IF(AND(AA174=[2]Matrica!$A$15,AB174=[2]Matrica!$B$3),[2]Matrica!$D$15,IF(AND(AA174=[2]Matrica!$A$15,AB174=[2]Matrica!$E$3),[2]Matrica!$G$15,IF(AND(AA174=[2]Matrica!$A$15,AB174=[2]Matrica!$H$3),[2]Matrica!$J$15,IF(AND(AA174=[2]Matrica!$A$16,AB174=[2]Matrica!$B$3),[2]Matrica!$D$16,IF(AND(AA174=[2]Matrica!$A$16,AB174=[2]Matrica!$E$3),[2]Matrica!$G$16,IF(AND(AA174=[2]Matrica!$A$16,AB174=[2]Matrica!$H$3),[2]Matrica!$J$16,"")))))))))))))))))))))))))))))))))))))))</f>
        <v>4.12</v>
      </c>
      <c r="AA174" s="63" t="s">
        <v>8</v>
      </c>
      <c r="AB174" s="64">
        <v>1</v>
      </c>
      <c r="AC174" s="63">
        <v>3.86</v>
      </c>
      <c r="AD174" s="63" t="s">
        <v>8</v>
      </c>
      <c r="AE174" s="64">
        <v>1</v>
      </c>
      <c r="AF174" s="63">
        <v>3.86</v>
      </c>
      <c r="AG174" s="47">
        <v>0</v>
      </c>
    </row>
    <row r="175" spans="3:33" x14ac:dyDescent="0.25">
      <c r="C175" s="38" t="s">
        <v>314</v>
      </c>
      <c r="D175" s="43" t="s">
        <v>315</v>
      </c>
      <c r="E175" s="39" t="s">
        <v>10</v>
      </c>
      <c r="F175" s="43" t="s">
        <v>304</v>
      </c>
      <c r="G175" s="38">
        <v>0.1</v>
      </c>
      <c r="H175" s="38"/>
      <c r="I175" s="38"/>
      <c r="J175" s="38">
        <v>13.49</v>
      </c>
      <c r="K175" s="38">
        <v>17.32</v>
      </c>
      <c r="L175" s="42">
        <v>14.839</v>
      </c>
      <c r="M175" s="42">
        <v>19.052</v>
      </c>
      <c r="N175" s="41">
        <v>2871.8</v>
      </c>
      <c r="O175" s="41">
        <v>42614.640200000002</v>
      </c>
      <c r="P175" s="41">
        <v>54713.533600000002</v>
      </c>
      <c r="Q175" s="41">
        <f t="shared" si="41"/>
        <v>15.125788489183099</v>
      </c>
      <c r="R175" s="41">
        <f t="shared" si="42"/>
        <v>19.420211759277336</v>
      </c>
      <c r="S175" s="41">
        <f t="shared" si="48"/>
        <v>2.98</v>
      </c>
      <c r="T175" s="38" t="str">
        <f>IF(AND('[2]Радна места'!S175&gt;=[2]Matrica!$B$4,'[2]Радна места'!S175&lt;=[2]Matrica!$J$4),"XIII",IF(AND('[2]Радна места'!S175&gt;=[2]Matrica!$B$5,'[2]Радна места'!S175&lt;=[2]Matrica!$J$5),"XII",IF(AND('[2]Радна места'!S175&gt;=[2]Matrica!$B$6,'[2]Радна места'!S175&lt;=[2]Matrica!$J$6),"XI",IF(AND('[2]Радна места'!S175&gt;=[2]Matrica!$B$7,'[2]Радна места'!S175&lt;=[2]Matrica!$J$7),"X",IF(AND('[2]Радна места'!S175&gt;=[2]Matrica!$B$8,'[2]Радна места'!S175&lt;=[2]Matrica!$J$8),"IX",IF(AND('[2]Радна места'!S175&gt;=[2]Matrica!$B$9,'[2]Радна места'!S175&lt;=[2]Matrica!$J$9),"VIII",IF(AND('[2]Радна места'!S175&gt;=[2]Matrica!$B$10,'[2]Радна места'!S175&lt;=[2]Matrica!$J$10),"VII",IF(AND('[2]Радна места'!S175&gt;=[2]Matrica!$B$11,'[2]Радна места'!S175&lt;=[2]Matrica!$J$11),"VI",IF(AND('[2]Радна места'!S175&gt;=[2]Matrica!$B$12,'[2]Радна места'!S175&lt;=[2]Matrica!$J$12),"V",IF(AND('[2]Радна места'!S175&gt;=[2]Matrica!$B$13,'[2]Радна места'!S175&lt;=[2]Matrica!$J$13),"IV",IF(AND('[2]Радна места'!S175&gt;=[2]Matrica!$B$14,'[2]Радна места'!S175&lt;=[2]Matrica!$J$14),"III",IF(AND('[2]Радна места'!S175&gt;=[2]Matrica!$B$15,'[2]Радна места'!S175&lt;=[2]Matrica!$J$15),"II",IF(AND('[2]Радна места'!S175&gt;=1.1,'[2]Радна места'!S175&lt;=[2]Matrica!$J$16),"I","")))))))))))))</f>
        <v>VIII</v>
      </c>
      <c r="U175" s="38" t="str">
        <f t="shared" si="49"/>
        <v>1</v>
      </c>
      <c r="V175" s="41">
        <f t="shared" si="50"/>
        <v>3.83</v>
      </c>
      <c r="W175" s="38" t="str">
        <f>IF(AND('[2]Радна места'!V175&gt;=[2]Matrica!$B$4,'[2]Радна места'!V175&lt;=[2]Matrica!$J$4),"XIII",IF(AND('[2]Радна места'!V175&gt;=[2]Matrica!$B$5,'[2]Радна места'!V175&lt;=[2]Matrica!$J$5),"XII",IF(AND('[2]Радна места'!V175&gt;=[2]Matrica!$B$6,'[2]Радна места'!V175&lt;=[2]Matrica!$J$6),"XI",IF(AND('[2]Радна места'!V175&gt;=[2]Matrica!$B$7,'[2]Радна места'!V175&lt;=[2]Matrica!$J$7),"X",IF(AND('[2]Радна места'!V175&gt;=[2]Matrica!$B$8,'[2]Радна места'!V175&lt;=[2]Matrica!$J$8),"IX",IF(AND('[2]Радна места'!V175&gt;=[2]Matrica!$B$9,'[2]Радна места'!V175&lt;=[2]Matrica!$J$9),"VIII",IF(AND('[2]Радна места'!V175&gt;=[2]Matrica!$B$10,'[2]Радна места'!V175&lt;=[2]Matrica!$J$10),"VII",IF(AND('[2]Радна места'!V175&gt;=[2]Matrica!$B$11,'[2]Радна места'!V175&lt;=[2]Matrica!$J$11),"VI",IF(AND('[2]Радна места'!V175&gt;=[2]Matrica!$B$12,'[2]Радна места'!V175&lt;=[2]Matrica!$J$12),"V",IF(AND('[2]Радна места'!V175&gt;=[2]Matrica!$B$13,'[2]Радна места'!V175&lt;=[2]Matrica!$J$13),"IV",IF(AND('[2]Радна места'!V175&gt;=[2]Matrica!$B$14,'[2]Радна места'!V175&lt;=[2]Matrica!$J$14),"III",IF(AND('[2]Радна места'!V175&gt;=[2]Matrica!$B$15,'[2]Радна места'!V175&lt;=[2]Matrica!$J$15),"II",IF(AND('[2]Радна места'!V175&gt;=1.1,'[2]Радна места'!V175&lt;=[2]Matrica!$J$16),"I","")))))))))))))</f>
        <v>IX</v>
      </c>
      <c r="X175" s="38" t="str">
        <f t="shared" si="51"/>
        <v>2</v>
      </c>
      <c r="Y175" s="38">
        <f>IF(AND(AA175=[2]Matrica!$A$4,AB175=[2]Matrica!$B$3),[2]Matrica!$B$4,IF(AND(AA175=[2]Matrica!$A$4,AB175=[2]Matrica!$E$3),[2]Matrica!$E$4,IF(AND(AA175=[2]Matrica!$A$4,AB175=[2]Matrica!$H$3),[2]Matrica!$H$4,IF(AND(AA175=[2]Matrica!$A$5,AB175=[2]Matrica!$B$3),[2]Matrica!$B$5,IF(AND(AA175=[2]Matrica!$A$5,AB175=[2]Matrica!$E$3),[2]Matrica!$E$5,IF(AND(AA175=[2]Matrica!$A$5,AB175=[2]Matrica!$H$3),[2]Matrica!$H$5,IF(AND(AA175=[2]Matrica!$A$6,AB175=[2]Matrica!$B$3),[2]Matrica!$B$6,IF(AND(AA175=[2]Matrica!$A$6,AB175=[2]Matrica!$E$3),[2]Matrica!$E$6,IF(AND(AA175=[2]Matrica!$A$6,AB175=[2]Matrica!$H$3),[2]Matrica!$H$6,IF(AND(AA175=[2]Matrica!$A$7,AB175=[2]Matrica!$B$3),[2]Matrica!$B$7,IF(AND(AA175=[2]Matrica!$A$7,AB175=[2]Matrica!$E$3),[2]Matrica!$E$7,IF(AND(AA175=[2]Matrica!$A$7,AB175=[2]Matrica!$H$3),[2]Matrica!$H$7,IF(AND(AA175=[2]Matrica!$A$8,AB175=[2]Matrica!$B$3),[2]Matrica!$B$8,IF(AND(AA175=[2]Matrica!$A$8,AB175=[2]Matrica!$E$3),[2]Matrica!$E$8,IF(AND(AA175=[2]Matrica!$A$8,AB175=[2]Matrica!$H$3),[2]Matrica!$H$8,IF(AND(AA175=[2]Matrica!$A$9,AB175=[2]Matrica!$B$3),[2]Matrica!$B$9,IF(AND(AA175=[2]Matrica!$A$9,AB175=[2]Matrica!$E$3),[2]Matrica!$E$9,IF(AND(AA175=[2]Matrica!$A$9,AB175=[2]Matrica!$H$3),[2]Matrica!$H$9,IF(AND(AA175=[2]Matrica!$A$10,AB175=[2]Matrica!$B$3),[2]Matrica!$B$10,IF(AND(AA175=[2]Matrica!$A$10,AB175=[2]Matrica!$E$3),[2]Matrica!$E$10,IF(AND(AA175=[2]Matrica!$A$10,AB175=[2]Matrica!$H$3),[2]Matrica!$H$10,IF(AND(AA175=[2]Matrica!$A$11,AB175=[2]Matrica!$B$3),[2]Matrica!$B$11,IF(AND(AA175=[2]Matrica!$A$11,AB175=[2]Matrica!$E$3),[2]Matrica!$E$11,IF(AND(AA175=[2]Matrica!$A$11,AB175=[2]Matrica!$H$3),[2]Matrica!$H$11,IF(AND(AA175=[2]Matrica!$A$12,AB175=[2]Matrica!$B$3),[2]Matrica!$B$12,IF(AND(AA175=[2]Matrica!$A$12,AB175=[2]Matrica!$E$3),[2]Matrica!$E$12,IF(AND(AA175=[2]Matrica!$A$12,AB175=[2]Matrica!$H$3),[2]Matrica!$H$12,IF(AND(AA175=[2]Matrica!$A$13,AB175=[2]Matrica!$B$3),[2]Matrica!$B$13,IF(AND(AA175=[2]Matrica!$A$13,AB175=[2]Matrica!$E$3),[2]Matrica!$E$13,IF(AND(AA175=[2]Matrica!$A$13,AB175=[2]Matrica!$H$3),[2]Matrica!$H$13,IF(AND(AA175=[2]Matrica!$A$14,AB175=[2]Matrica!$B$3),[2]Matrica!$B$14,IF(AND(AA175=[2]Matrica!$A$14,AB175=[2]Matrica!$E$3),[2]Matrica!$E$14,IF(AND(AA175=[2]Matrica!$A$14,AB175=[2]Matrica!$H$3),[2]Matrica!$H$14,IF(AND(AA175=[2]Matrica!$A$15,AB175=[2]Matrica!$B$3),[2]Matrica!$B$15,IF(AND(AA175=[2]Matrica!$A$15,AB175=[2]Matrica!$E$3),[2]Matrica!$E$15,IF(AND(AA175=[2]Matrica!$A$15,AB175=[2]Matrica!$H$3),[2]Matrica!$H$15,IF(AND(AA175=[2]Matrica!$A$16,AB175=[2]Matrica!$B$3),[2]Matrica!$B$16,IF(AND(AA175=[2]Matrica!$A$16,AB175=[2]Matrica!$E$3),[2]Matrica!$E$16,IF(AND(AA175=[2]Matrica!$A$16,AB175=[2]Matrica!$H$3),[2]Matrica!$H$16,"")))))))))))))))))))))))))))))))))))))))</f>
        <v>3.86</v>
      </c>
      <c r="Z175" s="38">
        <f>IF(AND(AA175=[2]Matrica!$A$4,AB175=[2]Matrica!$B$3),[2]Matrica!$D$4,IF(AND(AA175=[2]Matrica!$A$4,AB175=[2]Matrica!$E$3),[2]Matrica!$G$4,IF(AND(AA175=[2]Matrica!$A$4,AB175=[2]Matrica!$H$3),[2]Matrica!$J$4,IF(AND(AA175=[2]Matrica!$A$5,AB175=[2]Matrica!$B$3),[2]Matrica!$D$5,IF(AND(AA175=[2]Matrica!$A$5,AB175=[2]Matrica!$E$3),[2]Matrica!$G$5,IF(AND(AA175=[2]Matrica!$A$5,AB175=[2]Matrica!$H$3),[2]Matrica!$J$5,IF(AND(AA175=[2]Matrica!$A$6,AB175=[2]Matrica!$B$3),[2]Matrica!$D$6,IF(AND(AA175=[2]Matrica!$A$6,AB175=[2]Matrica!$E$3),[2]Matrica!$G$6,IF(AND(AA175=[2]Matrica!$A$6,AB175=[2]Matrica!$H$3),[2]Matrica!$J$6,IF(AND(AA175=[2]Matrica!$A$7,AB175=[2]Matrica!$B$3),[2]Matrica!$D$7,IF(AND(AA175=[2]Matrica!$A$7,AB175=[2]Matrica!$E$3),[2]Matrica!$G$7,IF(AND(AA175=[2]Matrica!$A$7,AB175=[2]Matrica!$H$3),[2]Matrica!$J$7,IF(AND(AA175=[2]Matrica!$A$8,AB175=[2]Matrica!$B$3),[2]Matrica!$D$8,IF(AND(AA175=[2]Matrica!$A$8,AB175=[2]Matrica!$E$3),[2]Matrica!$G$8,IF(AND(AA175=[2]Matrica!$A$8,AB175=[2]Matrica!$H$3),[2]Matrica!$J$8,IF(AND(AA175=[2]Matrica!$A$9,AB175=[2]Matrica!$B$3),[2]Matrica!$D$9,IF(AND(AA175=[2]Matrica!$A$9,AB175=[2]Matrica!$E$3),[2]Matrica!$G$9,IF(AND(AA175=[2]Matrica!$A$9,AB175=[2]Matrica!$H$3),[2]Matrica!$J$9,IF(AND(AA175=[2]Matrica!$A$10,AB175=[2]Matrica!$B$3),[2]Matrica!$D$10,IF(AND(AA175=[2]Matrica!$A$10,AB175=[2]Matrica!$E$3),[2]Matrica!$G$10,IF(AND(AA175=[2]Matrica!$A$10,AB175=[2]Matrica!$H$3),[2]Matrica!$J$10,IF(AND(AA175=[2]Matrica!$A$11,AB175=[2]Matrica!$B$3),[2]Matrica!$D$11,IF(AND(AA175=[2]Matrica!$A$11,AB175=[2]Matrica!$E$3),[2]Matrica!$G$11,IF(AND(AA175=[2]Matrica!$A$11,AB175=[2]Matrica!$H$3),[2]Matrica!$J$11,IF(AND(AA175=[2]Matrica!$A$12,AB175=[2]Matrica!$B$3),[2]Matrica!$D$12,IF(AND(AA175=[2]Matrica!$A$12,AB175=[2]Matrica!$E$3),[2]Matrica!$G$12,IF(AND(AA175=[2]Matrica!$A$12,AB175=[2]Matrica!$H$3),[2]Matrica!$J$12,IF(AND(AA175=[2]Matrica!$A$13,AB175=[2]Matrica!$B$3),[2]Matrica!$D$13,IF(AND(AA175=[2]Matrica!$A$13,AB175=[2]Matrica!$E$3),[2]Matrica!$G$13,IF(AND(AA175=[2]Matrica!$A$13,AB175=[2]Matrica!$H$3),[2]Matrica!$J$13,IF(AND(AA175=[2]Matrica!$A$14,AB175=[2]Matrica!$B$3),[2]Matrica!$D$14,IF(AND(AA175=[2]Matrica!$A$14,AB175=[2]Matrica!$E$3),[2]Matrica!$G$14,IF(AND(AA175=[2]Matrica!$A$14,AB175=[2]Matrica!$H$3),[2]Matrica!$J$14,IF(AND(AA175=[2]Matrica!$A$15,AB175=[2]Matrica!$B$3),[2]Matrica!$D$15,IF(AND(AA175=[2]Matrica!$A$15,AB175=[2]Matrica!$E$3),[2]Matrica!$G$15,IF(AND(AA175=[2]Matrica!$A$15,AB175=[2]Matrica!$H$3),[2]Matrica!$J$15,IF(AND(AA175=[2]Matrica!$A$16,AB175=[2]Matrica!$B$3),[2]Matrica!$D$16,IF(AND(AA175=[2]Matrica!$A$16,AB175=[2]Matrica!$E$3),[2]Matrica!$G$16,IF(AND(AA175=[2]Matrica!$A$16,AB175=[2]Matrica!$H$3),[2]Matrica!$J$16,"")))))))))))))))))))))))))))))))))))))))</f>
        <v>4.12</v>
      </c>
      <c r="AA175" s="63" t="s">
        <v>8</v>
      </c>
      <c r="AB175" s="64">
        <v>1</v>
      </c>
      <c r="AC175" s="63">
        <v>3.86</v>
      </c>
      <c r="AD175" s="63" t="s">
        <v>8</v>
      </c>
      <c r="AE175" s="64">
        <v>1</v>
      </c>
      <c r="AF175" s="63">
        <v>3.86</v>
      </c>
      <c r="AG175" s="47">
        <v>0</v>
      </c>
    </row>
    <row r="176" spans="3:33" ht="30" x14ac:dyDescent="0.25">
      <c r="C176" s="38" t="s">
        <v>316</v>
      </c>
      <c r="D176" s="43" t="s">
        <v>317</v>
      </c>
      <c r="E176" s="39" t="s">
        <v>10</v>
      </c>
      <c r="F176" s="43" t="s">
        <v>304</v>
      </c>
      <c r="G176" s="38"/>
      <c r="H176" s="38"/>
      <c r="I176" s="38"/>
      <c r="J176" s="38">
        <v>17.32</v>
      </c>
      <c r="K176" s="38">
        <v>17.32</v>
      </c>
      <c r="L176" s="42">
        <v>17.32</v>
      </c>
      <c r="M176" s="42">
        <v>17.32</v>
      </c>
      <c r="N176" s="41">
        <v>2736.86</v>
      </c>
      <c r="O176" s="41">
        <v>47402.415200000003</v>
      </c>
      <c r="P176" s="41">
        <v>47402.415200000003</v>
      </c>
      <c r="Q176" s="41">
        <f t="shared" si="41"/>
        <v>16.825177986405667</v>
      </c>
      <c r="R176" s="41">
        <f t="shared" si="42"/>
        <v>16.825177986405667</v>
      </c>
      <c r="S176" s="41">
        <f t="shared" si="48"/>
        <v>3.32</v>
      </c>
      <c r="T176" s="38" t="str">
        <f>IF(AND('[2]Радна места'!S176&gt;=[2]Matrica!$B$4,'[2]Радна места'!S176&lt;=[2]Matrica!$J$4),"XIII",IF(AND('[2]Радна места'!S176&gt;=[2]Matrica!$B$5,'[2]Радна места'!S176&lt;=[2]Matrica!$J$5),"XII",IF(AND('[2]Радна места'!S176&gt;=[2]Matrica!$B$6,'[2]Радна места'!S176&lt;=[2]Matrica!$J$6),"XI",IF(AND('[2]Радна места'!S176&gt;=[2]Matrica!$B$7,'[2]Радна места'!S176&lt;=[2]Matrica!$J$7),"X",IF(AND('[2]Радна места'!S176&gt;=[2]Matrica!$B$8,'[2]Радна места'!S176&lt;=[2]Matrica!$J$8),"IX",IF(AND('[2]Радна места'!S176&gt;=[2]Matrica!$B$9,'[2]Радна места'!S176&lt;=[2]Matrica!$J$9),"VIII",IF(AND('[2]Радна места'!S176&gt;=[2]Matrica!$B$10,'[2]Радна места'!S176&lt;=[2]Matrica!$J$10),"VII",IF(AND('[2]Радна места'!S176&gt;=[2]Matrica!$B$11,'[2]Радна места'!S176&lt;=[2]Matrica!$J$11),"VI",IF(AND('[2]Радна места'!S176&gt;=[2]Matrica!$B$12,'[2]Радна места'!S176&lt;=[2]Matrica!$J$12),"V",IF(AND('[2]Радна места'!S176&gt;=[2]Matrica!$B$13,'[2]Радна места'!S176&lt;=[2]Matrica!$J$13),"IV",IF(AND('[2]Радна места'!S176&gt;=[2]Matrica!$B$14,'[2]Радна места'!S176&lt;=[2]Matrica!$J$14),"III",IF(AND('[2]Радна места'!S176&gt;=[2]Matrica!$B$15,'[2]Радна места'!S176&lt;=[2]Matrica!$J$15),"II",IF(AND('[2]Радна места'!S176&gt;=1.1,'[2]Радна места'!S176&lt;=[2]Matrica!$J$16),"I","")))))))))))))</f>
        <v>VII</v>
      </c>
      <c r="U176" s="38" t="str">
        <f t="shared" si="49"/>
        <v>2</v>
      </c>
      <c r="V176" s="41">
        <f t="shared" si="50"/>
        <v>3.32</v>
      </c>
      <c r="W176" s="38" t="str">
        <f>IF(AND('[2]Радна места'!V176&gt;=[2]Matrica!$B$4,'[2]Радна места'!V176&lt;=[2]Matrica!$J$4),"XIII",IF(AND('[2]Радна места'!V176&gt;=[2]Matrica!$B$5,'[2]Радна места'!V176&lt;=[2]Matrica!$J$5),"XII",IF(AND('[2]Радна места'!V176&gt;=[2]Matrica!$B$6,'[2]Радна места'!V176&lt;=[2]Matrica!$J$6),"XI",IF(AND('[2]Радна места'!V176&gt;=[2]Matrica!$B$7,'[2]Радна места'!V176&lt;=[2]Matrica!$J$7),"X",IF(AND('[2]Радна места'!V176&gt;=[2]Matrica!$B$8,'[2]Радна места'!V176&lt;=[2]Matrica!$J$8),"IX",IF(AND('[2]Радна места'!V176&gt;=[2]Matrica!$B$9,'[2]Радна места'!V176&lt;=[2]Matrica!$J$9),"VIII",IF(AND('[2]Радна места'!V176&gt;=[2]Matrica!$B$10,'[2]Радна места'!V176&lt;=[2]Matrica!$J$10),"VII",IF(AND('[2]Радна места'!V176&gt;=[2]Matrica!$B$11,'[2]Радна места'!V176&lt;=[2]Matrica!$J$11),"VI",IF(AND('[2]Радна места'!V176&gt;=[2]Matrica!$B$12,'[2]Радна места'!V176&lt;=[2]Matrica!$J$12),"V",IF(AND('[2]Радна места'!V176&gt;=[2]Matrica!$B$13,'[2]Радна места'!V176&lt;=[2]Matrica!$J$13),"IV",IF(AND('[2]Радна места'!V176&gt;=[2]Matrica!$B$14,'[2]Радна места'!V176&lt;=[2]Matrica!$J$14),"III",IF(AND('[2]Радна места'!V176&gt;=[2]Matrica!$B$15,'[2]Радна места'!V176&lt;=[2]Matrica!$J$15),"II",IF(AND('[2]Радна места'!V176&gt;=1.1,'[2]Радна места'!V176&lt;=[2]Matrica!$J$16),"I","")))))))))))))</f>
        <v>VIII</v>
      </c>
      <c r="X176" s="38" t="str">
        <f t="shared" si="51"/>
        <v>2</v>
      </c>
      <c r="Y176" s="38">
        <f>IF(AND(AA176=[2]Matrica!$A$4,AB176=[2]Matrica!$B$3),[2]Matrica!$B$4,IF(AND(AA176=[2]Matrica!$A$4,AB176=[2]Matrica!$E$3),[2]Matrica!$E$4,IF(AND(AA176=[2]Matrica!$A$4,AB176=[2]Matrica!$H$3),[2]Matrica!$H$4,IF(AND(AA176=[2]Matrica!$A$5,AB176=[2]Matrica!$B$3),[2]Matrica!$B$5,IF(AND(AA176=[2]Matrica!$A$5,AB176=[2]Matrica!$E$3),[2]Matrica!$E$5,IF(AND(AA176=[2]Matrica!$A$5,AB176=[2]Matrica!$H$3),[2]Matrica!$H$5,IF(AND(AA176=[2]Matrica!$A$6,AB176=[2]Matrica!$B$3),[2]Matrica!$B$6,IF(AND(AA176=[2]Matrica!$A$6,AB176=[2]Matrica!$E$3),[2]Matrica!$E$6,IF(AND(AA176=[2]Matrica!$A$6,AB176=[2]Matrica!$H$3),[2]Matrica!$H$6,IF(AND(AA176=[2]Matrica!$A$7,AB176=[2]Matrica!$B$3),[2]Matrica!$B$7,IF(AND(AA176=[2]Matrica!$A$7,AB176=[2]Matrica!$E$3),[2]Matrica!$E$7,IF(AND(AA176=[2]Matrica!$A$7,AB176=[2]Matrica!$H$3),[2]Matrica!$H$7,IF(AND(AA176=[2]Matrica!$A$8,AB176=[2]Matrica!$B$3),[2]Matrica!$B$8,IF(AND(AA176=[2]Matrica!$A$8,AB176=[2]Matrica!$E$3),[2]Matrica!$E$8,IF(AND(AA176=[2]Matrica!$A$8,AB176=[2]Matrica!$H$3),[2]Matrica!$H$8,IF(AND(AA176=[2]Matrica!$A$9,AB176=[2]Matrica!$B$3),[2]Matrica!$B$9,IF(AND(AA176=[2]Matrica!$A$9,AB176=[2]Matrica!$E$3),[2]Matrica!$E$9,IF(AND(AA176=[2]Matrica!$A$9,AB176=[2]Matrica!$H$3),[2]Matrica!$H$9,IF(AND(AA176=[2]Matrica!$A$10,AB176=[2]Matrica!$B$3),[2]Matrica!$B$10,IF(AND(AA176=[2]Matrica!$A$10,AB176=[2]Matrica!$E$3),[2]Matrica!$E$10,IF(AND(AA176=[2]Matrica!$A$10,AB176=[2]Matrica!$H$3),[2]Matrica!$H$10,IF(AND(AA176=[2]Matrica!$A$11,AB176=[2]Matrica!$B$3),[2]Matrica!$B$11,IF(AND(AA176=[2]Matrica!$A$11,AB176=[2]Matrica!$E$3),[2]Matrica!$E$11,IF(AND(AA176=[2]Matrica!$A$11,AB176=[2]Matrica!$H$3),[2]Matrica!$H$11,IF(AND(AA176=[2]Matrica!$A$12,AB176=[2]Matrica!$B$3),[2]Matrica!$B$12,IF(AND(AA176=[2]Matrica!$A$12,AB176=[2]Matrica!$E$3),[2]Matrica!$E$12,IF(AND(AA176=[2]Matrica!$A$12,AB176=[2]Matrica!$H$3),[2]Matrica!$H$12,IF(AND(AA176=[2]Matrica!$A$13,AB176=[2]Matrica!$B$3),[2]Matrica!$B$13,IF(AND(AA176=[2]Matrica!$A$13,AB176=[2]Matrica!$E$3),[2]Matrica!$E$13,IF(AND(AA176=[2]Matrica!$A$13,AB176=[2]Matrica!$H$3),[2]Matrica!$H$13,IF(AND(AA176=[2]Matrica!$A$14,AB176=[2]Matrica!$B$3),[2]Matrica!$B$14,IF(AND(AA176=[2]Matrica!$A$14,AB176=[2]Matrica!$E$3),[2]Matrica!$E$14,IF(AND(AA176=[2]Matrica!$A$14,AB176=[2]Matrica!$H$3),[2]Matrica!$H$14,IF(AND(AA176=[2]Matrica!$A$15,AB176=[2]Matrica!$B$3),[2]Matrica!$B$15,IF(AND(AA176=[2]Matrica!$A$15,AB176=[2]Matrica!$E$3),[2]Matrica!$E$15,IF(AND(AA176=[2]Matrica!$A$15,AB176=[2]Matrica!$H$3),[2]Matrica!$H$15,IF(AND(AA176=[2]Matrica!$A$16,AB176=[2]Matrica!$B$3),[2]Matrica!$B$16,IF(AND(AA176=[2]Matrica!$A$16,AB176=[2]Matrica!$E$3),[2]Matrica!$E$16,IF(AND(AA176=[2]Matrica!$A$16,AB176=[2]Matrica!$H$3),[2]Matrica!$H$16,"")))))))))))))))))))))))))))))))))))))))</f>
        <v>3.84</v>
      </c>
      <c r="Z176" s="38">
        <f>IF(AND(AA176=[2]Matrica!$A$4,AB176=[2]Matrica!$B$3),[2]Matrica!$D$4,IF(AND(AA176=[2]Matrica!$A$4,AB176=[2]Matrica!$E$3),[2]Matrica!$G$4,IF(AND(AA176=[2]Matrica!$A$4,AB176=[2]Matrica!$H$3),[2]Matrica!$J$4,IF(AND(AA176=[2]Matrica!$A$5,AB176=[2]Matrica!$B$3),[2]Matrica!$D$5,IF(AND(AA176=[2]Matrica!$A$5,AB176=[2]Matrica!$E$3),[2]Matrica!$G$5,IF(AND(AA176=[2]Matrica!$A$5,AB176=[2]Matrica!$H$3),[2]Matrica!$J$5,IF(AND(AA176=[2]Matrica!$A$6,AB176=[2]Matrica!$B$3),[2]Matrica!$D$6,IF(AND(AA176=[2]Matrica!$A$6,AB176=[2]Matrica!$E$3),[2]Matrica!$G$6,IF(AND(AA176=[2]Matrica!$A$6,AB176=[2]Matrica!$H$3),[2]Matrica!$J$6,IF(AND(AA176=[2]Matrica!$A$7,AB176=[2]Matrica!$B$3),[2]Matrica!$D$7,IF(AND(AA176=[2]Matrica!$A$7,AB176=[2]Matrica!$E$3),[2]Matrica!$G$7,IF(AND(AA176=[2]Matrica!$A$7,AB176=[2]Matrica!$H$3),[2]Matrica!$J$7,IF(AND(AA176=[2]Matrica!$A$8,AB176=[2]Matrica!$B$3),[2]Matrica!$D$8,IF(AND(AA176=[2]Matrica!$A$8,AB176=[2]Matrica!$E$3),[2]Matrica!$G$8,IF(AND(AA176=[2]Matrica!$A$8,AB176=[2]Matrica!$H$3),[2]Matrica!$J$8,IF(AND(AA176=[2]Matrica!$A$9,AB176=[2]Matrica!$B$3),[2]Matrica!$D$9,IF(AND(AA176=[2]Matrica!$A$9,AB176=[2]Matrica!$E$3),[2]Matrica!$G$9,IF(AND(AA176=[2]Matrica!$A$9,AB176=[2]Matrica!$H$3),[2]Matrica!$J$9,IF(AND(AA176=[2]Matrica!$A$10,AB176=[2]Matrica!$B$3),[2]Matrica!$D$10,IF(AND(AA176=[2]Matrica!$A$10,AB176=[2]Matrica!$E$3),[2]Matrica!$G$10,IF(AND(AA176=[2]Matrica!$A$10,AB176=[2]Matrica!$H$3),[2]Matrica!$J$10,IF(AND(AA176=[2]Matrica!$A$11,AB176=[2]Matrica!$B$3),[2]Matrica!$D$11,IF(AND(AA176=[2]Matrica!$A$11,AB176=[2]Matrica!$E$3),[2]Matrica!$G$11,IF(AND(AA176=[2]Matrica!$A$11,AB176=[2]Matrica!$H$3),[2]Matrica!$J$11,IF(AND(AA176=[2]Matrica!$A$12,AB176=[2]Matrica!$B$3),[2]Matrica!$D$12,IF(AND(AA176=[2]Matrica!$A$12,AB176=[2]Matrica!$E$3),[2]Matrica!$G$12,IF(AND(AA176=[2]Matrica!$A$12,AB176=[2]Matrica!$H$3),[2]Matrica!$J$12,IF(AND(AA176=[2]Matrica!$A$13,AB176=[2]Matrica!$B$3),[2]Matrica!$D$13,IF(AND(AA176=[2]Matrica!$A$13,AB176=[2]Matrica!$E$3),[2]Matrica!$G$13,IF(AND(AA176=[2]Matrica!$A$13,AB176=[2]Matrica!$H$3),[2]Matrica!$J$13,IF(AND(AA176=[2]Matrica!$A$14,AB176=[2]Matrica!$B$3),[2]Matrica!$D$14,IF(AND(AA176=[2]Matrica!$A$14,AB176=[2]Matrica!$E$3),[2]Matrica!$G$14,IF(AND(AA176=[2]Matrica!$A$14,AB176=[2]Matrica!$H$3),[2]Matrica!$J$14,IF(AND(AA176=[2]Matrica!$A$15,AB176=[2]Matrica!$B$3),[2]Matrica!$D$15,IF(AND(AA176=[2]Matrica!$A$15,AB176=[2]Matrica!$E$3),[2]Matrica!$G$15,IF(AND(AA176=[2]Matrica!$A$15,AB176=[2]Matrica!$H$3),[2]Matrica!$J$15,IF(AND(AA176=[2]Matrica!$A$16,AB176=[2]Matrica!$B$3),[2]Matrica!$D$16,IF(AND(AA176=[2]Matrica!$A$16,AB176=[2]Matrica!$E$3),[2]Matrica!$G$16,IF(AND(AA176=[2]Matrica!$A$16,AB176=[2]Matrica!$H$3),[2]Matrica!$J$16,"")))))))))))))))))))))))))))))))))))))))</f>
        <v>3.96</v>
      </c>
      <c r="AA176" s="63" t="s">
        <v>9</v>
      </c>
      <c r="AB176" s="64">
        <v>3</v>
      </c>
      <c r="AC176" s="63">
        <v>3.84</v>
      </c>
      <c r="AD176" s="63" t="s">
        <v>9</v>
      </c>
      <c r="AE176" s="64">
        <v>3</v>
      </c>
      <c r="AF176" s="63">
        <v>3.84</v>
      </c>
      <c r="AG176" s="47">
        <v>30</v>
      </c>
    </row>
    <row r="177" spans="3:33" x14ac:dyDescent="0.25">
      <c r="C177" s="38" t="s">
        <v>318</v>
      </c>
      <c r="D177" s="43" t="s">
        <v>319</v>
      </c>
      <c r="E177" s="39" t="s">
        <v>10</v>
      </c>
      <c r="F177" s="43" t="s">
        <v>304</v>
      </c>
      <c r="G177" s="38"/>
      <c r="H177" s="38"/>
      <c r="I177" s="38"/>
      <c r="J177" s="38">
        <v>17.32</v>
      </c>
      <c r="K177" s="38">
        <v>17.32</v>
      </c>
      <c r="L177" s="42">
        <v>17.32</v>
      </c>
      <c r="M177" s="42">
        <v>17.32</v>
      </c>
      <c r="N177" s="41">
        <v>2871.8</v>
      </c>
      <c r="O177" s="41">
        <v>49739.576000000001</v>
      </c>
      <c r="P177" s="41">
        <v>49739.576000000001</v>
      </c>
      <c r="Q177" s="41">
        <f t="shared" si="41"/>
        <v>17.654737962979397</v>
      </c>
      <c r="R177" s="41">
        <f t="shared" si="42"/>
        <v>17.654737962979397</v>
      </c>
      <c r="S177" s="41">
        <f t="shared" si="48"/>
        <v>3.48</v>
      </c>
      <c r="T177" s="38" t="str">
        <f>IF(AND('[2]Радна места'!S177&gt;=[2]Matrica!$B$4,'[2]Радна места'!S177&lt;=[2]Matrica!$J$4),"XIII",IF(AND('[2]Радна места'!S177&gt;=[2]Matrica!$B$5,'[2]Радна места'!S177&lt;=[2]Matrica!$J$5),"XII",IF(AND('[2]Радна места'!S177&gt;=[2]Matrica!$B$6,'[2]Радна места'!S177&lt;=[2]Matrica!$J$6),"XI",IF(AND('[2]Радна места'!S177&gt;=[2]Matrica!$B$7,'[2]Радна места'!S177&lt;=[2]Matrica!$J$7),"X",IF(AND('[2]Радна места'!S177&gt;=[2]Matrica!$B$8,'[2]Радна места'!S177&lt;=[2]Matrica!$J$8),"IX",IF(AND('[2]Радна места'!S177&gt;=[2]Matrica!$B$9,'[2]Радна места'!S177&lt;=[2]Matrica!$J$9),"VIII",IF(AND('[2]Радна места'!S177&gt;=[2]Matrica!$B$10,'[2]Радна места'!S177&lt;=[2]Matrica!$J$10),"VII",IF(AND('[2]Радна места'!S177&gt;=[2]Matrica!$B$11,'[2]Радна места'!S177&lt;=[2]Matrica!$J$11),"VI",IF(AND('[2]Радна места'!S177&gt;=[2]Matrica!$B$12,'[2]Радна места'!S177&lt;=[2]Matrica!$J$12),"V",IF(AND('[2]Радна места'!S177&gt;=[2]Matrica!$B$13,'[2]Радна места'!S177&lt;=[2]Matrica!$J$13),"IV",IF(AND('[2]Радна места'!S177&gt;=[2]Matrica!$B$14,'[2]Радна места'!S177&lt;=[2]Matrica!$J$14),"III",IF(AND('[2]Радна места'!S177&gt;=[2]Matrica!$B$15,'[2]Радна места'!S177&lt;=[2]Matrica!$J$15),"II",IF(AND('[2]Радна места'!S177&gt;=1.1,'[2]Радна места'!S177&lt;=[2]Matrica!$J$16),"I","")))))))))))))</f>
        <v>VII</v>
      </c>
      <c r="U177" s="38" t="str">
        <f t="shared" si="49"/>
        <v>1</v>
      </c>
      <c r="V177" s="41">
        <f t="shared" si="50"/>
        <v>3.48</v>
      </c>
      <c r="W177" s="38" t="str">
        <f>IF(AND('[2]Радна места'!V177&gt;=[2]Matrica!$B$4,'[2]Радна места'!V177&lt;=[2]Matrica!$J$4),"XIII",IF(AND('[2]Радна места'!V177&gt;=[2]Matrica!$B$5,'[2]Радна места'!V177&lt;=[2]Matrica!$J$5),"XII",IF(AND('[2]Радна места'!V177&gt;=[2]Matrica!$B$6,'[2]Радна места'!V177&lt;=[2]Matrica!$J$6),"XI",IF(AND('[2]Радна места'!V177&gt;=[2]Matrica!$B$7,'[2]Радна места'!V177&lt;=[2]Matrica!$J$7),"X",IF(AND('[2]Радна места'!V177&gt;=[2]Matrica!$B$8,'[2]Радна места'!V177&lt;=[2]Matrica!$J$8),"IX",IF(AND('[2]Радна места'!V177&gt;=[2]Matrica!$B$9,'[2]Радна места'!V177&lt;=[2]Matrica!$J$9),"VIII",IF(AND('[2]Радна места'!V177&gt;=[2]Matrica!$B$10,'[2]Радна места'!V177&lt;=[2]Matrica!$J$10),"VII",IF(AND('[2]Радна места'!V177&gt;=[2]Matrica!$B$11,'[2]Радна места'!V177&lt;=[2]Matrica!$J$11),"VI",IF(AND('[2]Радна места'!V177&gt;=[2]Matrica!$B$12,'[2]Радна места'!V177&lt;=[2]Matrica!$J$12),"V",IF(AND('[2]Радна места'!V177&gt;=[2]Matrica!$B$13,'[2]Радна места'!V177&lt;=[2]Matrica!$J$13),"IV",IF(AND('[2]Радна места'!V177&gt;=[2]Matrica!$B$14,'[2]Радна места'!V177&lt;=[2]Matrica!$J$14),"III",IF(AND('[2]Радна места'!V177&gt;=[2]Matrica!$B$15,'[2]Радна места'!V177&lt;=[2]Matrica!$J$15),"II",IF(AND('[2]Радна места'!V177&gt;=1.1,'[2]Радна места'!V177&lt;=[2]Matrica!$J$16),"I","")))))))))))))</f>
        <v>VII</v>
      </c>
      <c r="X177" s="38" t="str">
        <f t="shared" si="51"/>
        <v>1</v>
      </c>
      <c r="Y177" s="38">
        <f>IF(AND(AA177=[2]Matrica!$A$4,AB177=[2]Matrica!$B$3),[2]Matrica!$B$4,IF(AND(AA177=[2]Matrica!$A$4,AB177=[2]Matrica!$E$3),[2]Matrica!$E$4,IF(AND(AA177=[2]Matrica!$A$4,AB177=[2]Matrica!$H$3),[2]Matrica!$H$4,IF(AND(AA177=[2]Matrica!$A$5,AB177=[2]Matrica!$B$3),[2]Matrica!$B$5,IF(AND(AA177=[2]Matrica!$A$5,AB177=[2]Matrica!$E$3),[2]Matrica!$E$5,IF(AND(AA177=[2]Matrica!$A$5,AB177=[2]Matrica!$H$3),[2]Matrica!$H$5,IF(AND(AA177=[2]Matrica!$A$6,AB177=[2]Matrica!$B$3),[2]Matrica!$B$6,IF(AND(AA177=[2]Matrica!$A$6,AB177=[2]Matrica!$E$3),[2]Matrica!$E$6,IF(AND(AA177=[2]Matrica!$A$6,AB177=[2]Matrica!$H$3),[2]Matrica!$H$6,IF(AND(AA177=[2]Matrica!$A$7,AB177=[2]Matrica!$B$3),[2]Matrica!$B$7,IF(AND(AA177=[2]Matrica!$A$7,AB177=[2]Matrica!$E$3),[2]Matrica!$E$7,IF(AND(AA177=[2]Matrica!$A$7,AB177=[2]Matrica!$H$3),[2]Matrica!$H$7,IF(AND(AA177=[2]Matrica!$A$8,AB177=[2]Matrica!$B$3),[2]Matrica!$B$8,IF(AND(AA177=[2]Matrica!$A$8,AB177=[2]Matrica!$E$3),[2]Matrica!$E$8,IF(AND(AA177=[2]Matrica!$A$8,AB177=[2]Matrica!$H$3),[2]Matrica!$H$8,IF(AND(AA177=[2]Matrica!$A$9,AB177=[2]Matrica!$B$3),[2]Matrica!$B$9,IF(AND(AA177=[2]Matrica!$A$9,AB177=[2]Matrica!$E$3),[2]Matrica!$E$9,IF(AND(AA177=[2]Matrica!$A$9,AB177=[2]Matrica!$H$3),[2]Matrica!$H$9,IF(AND(AA177=[2]Matrica!$A$10,AB177=[2]Matrica!$B$3),[2]Matrica!$B$10,IF(AND(AA177=[2]Matrica!$A$10,AB177=[2]Matrica!$E$3),[2]Matrica!$E$10,IF(AND(AA177=[2]Matrica!$A$10,AB177=[2]Matrica!$H$3),[2]Matrica!$H$10,IF(AND(AA177=[2]Matrica!$A$11,AB177=[2]Matrica!$B$3),[2]Matrica!$B$11,IF(AND(AA177=[2]Matrica!$A$11,AB177=[2]Matrica!$E$3),[2]Matrica!$E$11,IF(AND(AA177=[2]Matrica!$A$11,AB177=[2]Matrica!$H$3),[2]Matrica!$H$11,IF(AND(AA177=[2]Matrica!$A$12,AB177=[2]Matrica!$B$3),[2]Matrica!$B$12,IF(AND(AA177=[2]Matrica!$A$12,AB177=[2]Matrica!$E$3),[2]Matrica!$E$12,IF(AND(AA177=[2]Matrica!$A$12,AB177=[2]Matrica!$H$3),[2]Matrica!$H$12,IF(AND(AA177=[2]Matrica!$A$13,AB177=[2]Matrica!$B$3),[2]Matrica!$B$13,IF(AND(AA177=[2]Matrica!$A$13,AB177=[2]Matrica!$E$3),[2]Matrica!$E$13,IF(AND(AA177=[2]Matrica!$A$13,AB177=[2]Matrica!$H$3),[2]Matrica!$H$13,IF(AND(AA177=[2]Matrica!$A$14,AB177=[2]Matrica!$B$3),[2]Matrica!$B$14,IF(AND(AA177=[2]Matrica!$A$14,AB177=[2]Matrica!$E$3),[2]Matrica!$E$14,IF(AND(AA177=[2]Matrica!$A$14,AB177=[2]Matrica!$H$3),[2]Matrica!$H$14,IF(AND(AA177=[2]Matrica!$A$15,AB177=[2]Matrica!$B$3),[2]Matrica!$B$15,IF(AND(AA177=[2]Matrica!$A$15,AB177=[2]Matrica!$E$3),[2]Matrica!$E$15,IF(AND(AA177=[2]Matrica!$A$15,AB177=[2]Matrica!$H$3),[2]Matrica!$H$15,IF(AND(AA177=[2]Matrica!$A$16,AB177=[2]Matrica!$B$3),[2]Matrica!$B$16,IF(AND(AA177=[2]Matrica!$A$16,AB177=[2]Matrica!$E$3),[2]Matrica!$E$16,IF(AND(AA177=[2]Matrica!$A$16,AB177=[2]Matrica!$H$3),[2]Matrica!$H$16,"")))))))))))))))))))))))))))))))))))))))</f>
        <v>3.84</v>
      </c>
      <c r="Z177" s="38">
        <f>IF(AND(AA177=[2]Matrica!$A$4,AB177=[2]Matrica!$B$3),[2]Matrica!$D$4,IF(AND(AA177=[2]Matrica!$A$4,AB177=[2]Matrica!$E$3),[2]Matrica!$G$4,IF(AND(AA177=[2]Matrica!$A$4,AB177=[2]Matrica!$H$3),[2]Matrica!$J$4,IF(AND(AA177=[2]Matrica!$A$5,AB177=[2]Matrica!$B$3),[2]Matrica!$D$5,IF(AND(AA177=[2]Matrica!$A$5,AB177=[2]Matrica!$E$3),[2]Matrica!$G$5,IF(AND(AA177=[2]Matrica!$A$5,AB177=[2]Matrica!$H$3),[2]Matrica!$J$5,IF(AND(AA177=[2]Matrica!$A$6,AB177=[2]Matrica!$B$3),[2]Matrica!$D$6,IF(AND(AA177=[2]Matrica!$A$6,AB177=[2]Matrica!$E$3),[2]Matrica!$G$6,IF(AND(AA177=[2]Matrica!$A$6,AB177=[2]Matrica!$H$3),[2]Matrica!$J$6,IF(AND(AA177=[2]Matrica!$A$7,AB177=[2]Matrica!$B$3),[2]Matrica!$D$7,IF(AND(AA177=[2]Matrica!$A$7,AB177=[2]Matrica!$E$3),[2]Matrica!$G$7,IF(AND(AA177=[2]Matrica!$A$7,AB177=[2]Matrica!$H$3),[2]Matrica!$J$7,IF(AND(AA177=[2]Matrica!$A$8,AB177=[2]Matrica!$B$3),[2]Matrica!$D$8,IF(AND(AA177=[2]Matrica!$A$8,AB177=[2]Matrica!$E$3),[2]Matrica!$G$8,IF(AND(AA177=[2]Matrica!$A$8,AB177=[2]Matrica!$H$3),[2]Matrica!$J$8,IF(AND(AA177=[2]Matrica!$A$9,AB177=[2]Matrica!$B$3),[2]Matrica!$D$9,IF(AND(AA177=[2]Matrica!$A$9,AB177=[2]Matrica!$E$3),[2]Matrica!$G$9,IF(AND(AA177=[2]Matrica!$A$9,AB177=[2]Matrica!$H$3),[2]Matrica!$J$9,IF(AND(AA177=[2]Matrica!$A$10,AB177=[2]Matrica!$B$3),[2]Matrica!$D$10,IF(AND(AA177=[2]Matrica!$A$10,AB177=[2]Matrica!$E$3),[2]Matrica!$G$10,IF(AND(AA177=[2]Matrica!$A$10,AB177=[2]Matrica!$H$3),[2]Matrica!$J$10,IF(AND(AA177=[2]Matrica!$A$11,AB177=[2]Matrica!$B$3),[2]Matrica!$D$11,IF(AND(AA177=[2]Matrica!$A$11,AB177=[2]Matrica!$E$3),[2]Matrica!$G$11,IF(AND(AA177=[2]Matrica!$A$11,AB177=[2]Matrica!$H$3),[2]Matrica!$J$11,IF(AND(AA177=[2]Matrica!$A$12,AB177=[2]Matrica!$B$3),[2]Matrica!$D$12,IF(AND(AA177=[2]Matrica!$A$12,AB177=[2]Matrica!$E$3),[2]Matrica!$G$12,IF(AND(AA177=[2]Matrica!$A$12,AB177=[2]Matrica!$H$3),[2]Matrica!$J$12,IF(AND(AA177=[2]Matrica!$A$13,AB177=[2]Matrica!$B$3),[2]Matrica!$D$13,IF(AND(AA177=[2]Matrica!$A$13,AB177=[2]Matrica!$E$3),[2]Matrica!$G$13,IF(AND(AA177=[2]Matrica!$A$13,AB177=[2]Matrica!$H$3),[2]Matrica!$J$13,IF(AND(AA177=[2]Matrica!$A$14,AB177=[2]Matrica!$B$3),[2]Matrica!$D$14,IF(AND(AA177=[2]Matrica!$A$14,AB177=[2]Matrica!$E$3),[2]Matrica!$G$14,IF(AND(AA177=[2]Matrica!$A$14,AB177=[2]Matrica!$H$3),[2]Matrica!$J$14,IF(AND(AA177=[2]Matrica!$A$15,AB177=[2]Matrica!$B$3),[2]Matrica!$D$15,IF(AND(AA177=[2]Matrica!$A$15,AB177=[2]Matrica!$E$3),[2]Matrica!$G$15,IF(AND(AA177=[2]Matrica!$A$15,AB177=[2]Matrica!$H$3),[2]Matrica!$J$15,IF(AND(AA177=[2]Matrica!$A$16,AB177=[2]Matrica!$B$3),[2]Matrica!$D$16,IF(AND(AA177=[2]Matrica!$A$16,AB177=[2]Matrica!$E$3),[2]Matrica!$G$16,IF(AND(AA177=[2]Matrica!$A$16,AB177=[2]Matrica!$H$3),[2]Matrica!$J$16,"")))))))))))))))))))))))))))))))))))))))</f>
        <v>3.96</v>
      </c>
      <c r="AA177" s="63" t="s">
        <v>9</v>
      </c>
      <c r="AB177" s="64">
        <v>3</v>
      </c>
      <c r="AC177" s="63">
        <v>3.84</v>
      </c>
      <c r="AD177" s="63" t="s">
        <v>9</v>
      </c>
      <c r="AE177" s="64">
        <v>3</v>
      </c>
      <c r="AF177" s="63">
        <v>3.84</v>
      </c>
      <c r="AG177" s="47">
        <v>105</v>
      </c>
    </row>
    <row r="178" spans="3:33" x14ac:dyDescent="0.25">
      <c r="C178" s="38" t="s">
        <v>320</v>
      </c>
      <c r="D178" s="43" t="s">
        <v>321</v>
      </c>
      <c r="E178" s="39" t="s">
        <v>10</v>
      </c>
      <c r="F178" s="43" t="s">
        <v>304</v>
      </c>
      <c r="G178" s="38"/>
      <c r="H178" s="38"/>
      <c r="I178" s="38"/>
      <c r="J178" s="38">
        <v>17.32</v>
      </c>
      <c r="K178" s="38">
        <v>17.32</v>
      </c>
      <c r="L178" s="42">
        <v>17.32</v>
      </c>
      <c r="M178" s="42">
        <v>17.32</v>
      </c>
      <c r="N178" s="41">
        <v>2871.8</v>
      </c>
      <c r="O178" s="41">
        <v>49739.576000000001</v>
      </c>
      <c r="P178" s="41">
        <v>49739.576000000001</v>
      </c>
      <c r="Q178" s="41">
        <f t="shared" si="41"/>
        <v>17.654737962979397</v>
      </c>
      <c r="R178" s="41">
        <f t="shared" si="42"/>
        <v>17.654737962979397</v>
      </c>
      <c r="S178" s="41">
        <f t="shared" si="48"/>
        <v>3.48</v>
      </c>
      <c r="T178" s="38" t="str">
        <f>IF(AND('[2]Радна места'!S178&gt;=[2]Matrica!$B$4,'[2]Радна места'!S178&lt;=[2]Matrica!$J$4),"XIII",IF(AND('[2]Радна места'!S178&gt;=[2]Matrica!$B$5,'[2]Радна места'!S178&lt;=[2]Matrica!$J$5),"XII",IF(AND('[2]Радна места'!S178&gt;=[2]Matrica!$B$6,'[2]Радна места'!S178&lt;=[2]Matrica!$J$6),"XI",IF(AND('[2]Радна места'!S178&gt;=[2]Matrica!$B$7,'[2]Радна места'!S178&lt;=[2]Matrica!$J$7),"X",IF(AND('[2]Радна места'!S178&gt;=[2]Matrica!$B$8,'[2]Радна места'!S178&lt;=[2]Matrica!$J$8),"IX",IF(AND('[2]Радна места'!S178&gt;=[2]Matrica!$B$9,'[2]Радна места'!S178&lt;=[2]Matrica!$J$9),"VIII",IF(AND('[2]Радна места'!S178&gt;=[2]Matrica!$B$10,'[2]Радна места'!S178&lt;=[2]Matrica!$J$10),"VII",IF(AND('[2]Радна места'!S178&gt;=[2]Matrica!$B$11,'[2]Радна места'!S178&lt;=[2]Matrica!$J$11),"VI",IF(AND('[2]Радна места'!S178&gt;=[2]Matrica!$B$12,'[2]Радна места'!S178&lt;=[2]Matrica!$J$12),"V",IF(AND('[2]Радна места'!S178&gt;=[2]Matrica!$B$13,'[2]Радна места'!S178&lt;=[2]Matrica!$J$13),"IV",IF(AND('[2]Радна места'!S178&gt;=[2]Matrica!$B$14,'[2]Радна места'!S178&lt;=[2]Matrica!$J$14),"III",IF(AND('[2]Радна места'!S178&gt;=[2]Matrica!$B$15,'[2]Радна места'!S178&lt;=[2]Matrica!$J$15),"II",IF(AND('[2]Радна места'!S178&gt;=1.1,'[2]Радна места'!S178&lt;=[2]Matrica!$J$16),"I","")))))))))))))</f>
        <v>VIII</v>
      </c>
      <c r="U178" s="38" t="str">
        <f t="shared" si="49"/>
        <v>1</v>
      </c>
      <c r="V178" s="41">
        <f t="shared" si="50"/>
        <v>3.48</v>
      </c>
      <c r="W178" s="38" t="str">
        <f>IF(AND('[2]Радна места'!V178&gt;=[2]Matrica!$B$4,'[2]Радна места'!V178&lt;=[2]Matrica!$J$4),"XIII",IF(AND('[2]Радна места'!V178&gt;=[2]Matrica!$B$5,'[2]Радна места'!V178&lt;=[2]Matrica!$J$5),"XII",IF(AND('[2]Радна места'!V178&gt;=[2]Matrica!$B$6,'[2]Радна места'!V178&lt;=[2]Matrica!$J$6),"XI",IF(AND('[2]Радна места'!V178&gt;=[2]Matrica!$B$7,'[2]Радна места'!V178&lt;=[2]Matrica!$J$7),"X",IF(AND('[2]Радна места'!V178&gt;=[2]Matrica!$B$8,'[2]Радна места'!V178&lt;=[2]Matrica!$J$8),"IX",IF(AND('[2]Радна места'!V178&gt;=[2]Matrica!$B$9,'[2]Радна места'!V178&lt;=[2]Matrica!$J$9),"VIII",IF(AND('[2]Радна места'!V178&gt;=[2]Matrica!$B$10,'[2]Радна места'!V178&lt;=[2]Matrica!$J$10),"VII",IF(AND('[2]Радна места'!V178&gt;=[2]Matrica!$B$11,'[2]Радна места'!V178&lt;=[2]Matrica!$J$11),"VI",IF(AND('[2]Радна места'!V178&gt;=[2]Matrica!$B$12,'[2]Радна места'!V178&lt;=[2]Matrica!$J$12),"V",IF(AND('[2]Радна места'!V178&gt;=[2]Matrica!$B$13,'[2]Радна места'!V178&lt;=[2]Matrica!$J$13),"IV",IF(AND('[2]Радна места'!V178&gt;=[2]Matrica!$B$14,'[2]Радна места'!V178&lt;=[2]Matrica!$J$14),"III",IF(AND('[2]Радна места'!V178&gt;=[2]Matrica!$B$15,'[2]Радна места'!V178&lt;=[2]Matrica!$J$15),"II",IF(AND('[2]Радна места'!V178&gt;=1.1,'[2]Радна места'!V178&lt;=[2]Matrica!$J$16),"I","")))))))))))))</f>
        <v>VIII</v>
      </c>
      <c r="X178" s="38" t="str">
        <f t="shared" si="51"/>
        <v>1</v>
      </c>
      <c r="Y178" s="38">
        <f>IF(AND(AA178=[2]Matrica!$A$4,AB178=[2]Matrica!$B$3),[2]Matrica!$B$4,IF(AND(AA178=[2]Matrica!$A$4,AB178=[2]Matrica!$E$3),[2]Matrica!$E$4,IF(AND(AA178=[2]Matrica!$A$4,AB178=[2]Matrica!$H$3),[2]Matrica!$H$4,IF(AND(AA178=[2]Matrica!$A$5,AB178=[2]Matrica!$B$3),[2]Matrica!$B$5,IF(AND(AA178=[2]Matrica!$A$5,AB178=[2]Matrica!$E$3),[2]Matrica!$E$5,IF(AND(AA178=[2]Matrica!$A$5,AB178=[2]Matrica!$H$3),[2]Matrica!$H$5,IF(AND(AA178=[2]Matrica!$A$6,AB178=[2]Matrica!$B$3),[2]Matrica!$B$6,IF(AND(AA178=[2]Matrica!$A$6,AB178=[2]Matrica!$E$3),[2]Matrica!$E$6,IF(AND(AA178=[2]Matrica!$A$6,AB178=[2]Matrica!$H$3),[2]Matrica!$H$6,IF(AND(AA178=[2]Matrica!$A$7,AB178=[2]Matrica!$B$3),[2]Matrica!$B$7,IF(AND(AA178=[2]Matrica!$A$7,AB178=[2]Matrica!$E$3),[2]Matrica!$E$7,IF(AND(AA178=[2]Matrica!$A$7,AB178=[2]Matrica!$H$3),[2]Matrica!$H$7,IF(AND(AA178=[2]Matrica!$A$8,AB178=[2]Matrica!$B$3),[2]Matrica!$B$8,IF(AND(AA178=[2]Matrica!$A$8,AB178=[2]Matrica!$E$3),[2]Matrica!$E$8,IF(AND(AA178=[2]Matrica!$A$8,AB178=[2]Matrica!$H$3),[2]Matrica!$H$8,IF(AND(AA178=[2]Matrica!$A$9,AB178=[2]Matrica!$B$3),[2]Matrica!$B$9,IF(AND(AA178=[2]Matrica!$A$9,AB178=[2]Matrica!$E$3),[2]Matrica!$E$9,IF(AND(AA178=[2]Matrica!$A$9,AB178=[2]Matrica!$H$3),[2]Matrica!$H$9,IF(AND(AA178=[2]Matrica!$A$10,AB178=[2]Matrica!$B$3),[2]Matrica!$B$10,IF(AND(AA178=[2]Matrica!$A$10,AB178=[2]Matrica!$E$3),[2]Matrica!$E$10,IF(AND(AA178=[2]Matrica!$A$10,AB178=[2]Matrica!$H$3),[2]Matrica!$H$10,IF(AND(AA178=[2]Matrica!$A$11,AB178=[2]Matrica!$B$3),[2]Matrica!$B$11,IF(AND(AA178=[2]Matrica!$A$11,AB178=[2]Matrica!$E$3),[2]Matrica!$E$11,IF(AND(AA178=[2]Matrica!$A$11,AB178=[2]Matrica!$H$3),[2]Matrica!$H$11,IF(AND(AA178=[2]Matrica!$A$12,AB178=[2]Matrica!$B$3),[2]Matrica!$B$12,IF(AND(AA178=[2]Matrica!$A$12,AB178=[2]Matrica!$E$3),[2]Matrica!$E$12,IF(AND(AA178=[2]Matrica!$A$12,AB178=[2]Matrica!$H$3),[2]Matrica!$H$12,IF(AND(AA178=[2]Matrica!$A$13,AB178=[2]Matrica!$B$3),[2]Matrica!$B$13,IF(AND(AA178=[2]Matrica!$A$13,AB178=[2]Matrica!$E$3),[2]Matrica!$E$13,IF(AND(AA178=[2]Matrica!$A$13,AB178=[2]Matrica!$H$3),[2]Matrica!$H$13,IF(AND(AA178=[2]Matrica!$A$14,AB178=[2]Matrica!$B$3),[2]Matrica!$B$14,IF(AND(AA178=[2]Matrica!$A$14,AB178=[2]Matrica!$E$3),[2]Matrica!$E$14,IF(AND(AA178=[2]Matrica!$A$14,AB178=[2]Matrica!$H$3),[2]Matrica!$H$14,IF(AND(AA178=[2]Matrica!$A$15,AB178=[2]Matrica!$B$3),[2]Matrica!$B$15,IF(AND(AA178=[2]Matrica!$A$15,AB178=[2]Matrica!$E$3),[2]Matrica!$E$15,IF(AND(AA178=[2]Matrica!$A$15,AB178=[2]Matrica!$H$3),[2]Matrica!$H$15,IF(AND(AA178=[2]Matrica!$A$16,AB178=[2]Matrica!$B$3),[2]Matrica!$B$16,IF(AND(AA178=[2]Matrica!$A$16,AB178=[2]Matrica!$E$3),[2]Matrica!$E$16,IF(AND(AA178=[2]Matrica!$A$16,AB178=[2]Matrica!$H$3),[2]Matrica!$H$16,"")))))))))))))))))))))))))))))))))))))))</f>
        <v>3.84</v>
      </c>
      <c r="Z178" s="38">
        <f>IF(AND(AA178=[2]Matrica!$A$4,AB178=[2]Matrica!$B$3),[2]Matrica!$D$4,IF(AND(AA178=[2]Matrica!$A$4,AB178=[2]Matrica!$E$3),[2]Matrica!$G$4,IF(AND(AA178=[2]Matrica!$A$4,AB178=[2]Matrica!$H$3),[2]Matrica!$J$4,IF(AND(AA178=[2]Matrica!$A$5,AB178=[2]Matrica!$B$3),[2]Matrica!$D$5,IF(AND(AA178=[2]Matrica!$A$5,AB178=[2]Matrica!$E$3),[2]Matrica!$G$5,IF(AND(AA178=[2]Matrica!$A$5,AB178=[2]Matrica!$H$3),[2]Matrica!$J$5,IF(AND(AA178=[2]Matrica!$A$6,AB178=[2]Matrica!$B$3),[2]Matrica!$D$6,IF(AND(AA178=[2]Matrica!$A$6,AB178=[2]Matrica!$E$3),[2]Matrica!$G$6,IF(AND(AA178=[2]Matrica!$A$6,AB178=[2]Matrica!$H$3),[2]Matrica!$J$6,IF(AND(AA178=[2]Matrica!$A$7,AB178=[2]Matrica!$B$3),[2]Matrica!$D$7,IF(AND(AA178=[2]Matrica!$A$7,AB178=[2]Matrica!$E$3),[2]Matrica!$G$7,IF(AND(AA178=[2]Matrica!$A$7,AB178=[2]Matrica!$H$3),[2]Matrica!$J$7,IF(AND(AA178=[2]Matrica!$A$8,AB178=[2]Matrica!$B$3),[2]Matrica!$D$8,IF(AND(AA178=[2]Matrica!$A$8,AB178=[2]Matrica!$E$3),[2]Matrica!$G$8,IF(AND(AA178=[2]Matrica!$A$8,AB178=[2]Matrica!$H$3),[2]Matrica!$J$8,IF(AND(AA178=[2]Matrica!$A$9,AB178=[2]Matrica!$B$3),[2]Matrica!$D$9,IF(AND(AA178=[2]Matrica!$A$9,AB178=[2]Matrica!$E$3),[2]Matrica!$G$9,IF(AND(AA178=[2]Matrica!$A$9,AB178=[2]Matrica!$H$3),[2]Matrica!$J$9,IF(AND(AA178=[2]Matrica!$A$10,AB178=[2]Matrica!$B$3),[2]Matrica!$D$10,IF(AND(AA178=[2]Matrica!$A$10,AB178=[2]Matrica!$E$3),[2]Matrica!$G$10,IF(AND(AA178=[2]Matrica!$A$10,AB178=[2]Matrica!$H$3),[2]Matrica!$J$10,IF(AND(AA178=[2]Matrica!$A$11,AB178=[2]Matrica!$B$3),[2]Matrica!$D$11,IF(AND(AA178=[2]Matrica!$A$11,AB178=[2]Matrica!$E$3),[2]Matrica!$G$11,IF(AND(AA178=[2]Matrica!$A$11,AB178=[2]Matrica!$H$3),[2]Matrica!$J$11,IF(AND(AA178=[2]Matrica!$A$12,AB178=[2]Matrica!$B$3),[2]Matrica!$D$12,IF(AND(AA178=[2]Matrica!$A$12,AB178=[2]Matrica!$E$3),[2]Matrica!$G$12,IF(AND(AA178=[2]Matrica!$A$12,AB178=[2]Matrica!$H$3),[2]Matrica!$J$12,IF(AND(AA178=[2]Matrica!$A$13,AB178=[2]Matrica!$B$3),[2]Matrica!$D$13,IF(AND(AA178=[2]Matrica!$A$13,AB178=[2]Matrica!$E$3),[2]Matrica!$G$13,IF(AND(AA178=[2]Matrica!$A$13,AB178=[2]Matrica!$H$3),[2]Matrica!$J$13,IF(AND(AA178=[2]Matrica!$A$14,AB178=[2]Matrica!$B$3),[2]Matrica!$D$14,IF(AND(AA178=[2]Matrica!$A$14,AB178=[2]Matrica!$E$3),[2]Matrica!$G$14,IF(AND(AA178=[2]Matrica!$A$14,AB178=[2]Matrica!$H$3),[2]Matrica!$J$14,IF(AND(AA178=[2]Matrica!$A$15,AB178=[2]Matrica!$B$3),[2]Matrica!$D$15,IF(AND(AA178=[2]Matrica!$A$15,AB178=[2]Matrica!$E$3),[2]Matrica!$G$15,IF(AND(AA178=[2]Matrica!$A$15,AB178=[2]Matrica!$H$3),[2]Matrica!$J$15,IF(AND(AA178=[2]Matrica!$A$16,AB178=[2]Matrica!$B$3),[2]Matrica!$D$16,IF(AND(AA178=[2]Matrica!$A$16,AB178=[2]Matrica!$E$3),[2]Matrica!$G$16,IF(AND(AA178=[2]Matrica!$A$16,AB178=[2]Matrica!$H$3),[2]Matrica!$J$16,"")))))))))))))))))))))))))))))))))))))))</f>
        <v>3.96</v>
      </c>
      <c r="AA178" s="63" t="s">
        <v>9</v>
      </c>
      <c r="AB178" s="64">
        <v>3</v>
      </c>
      <c r="AC178" s="63">
        <v>3.84</v>
      </c>
      <c r="AD178" s="63" t="s">
        <v>9</v>
      </c>
      <c r="AE178" s="64">
        <v>3</v>
      </c>
      <c r="AF178" s="63">
        <v>3.84</v>
      </c>
      <c r="AG178" s="47">
        <v>7</v>
      </c>
    </row>
    <row r="179" spans="3:33" x14ac:dyDescent="0.25">
      <c r="C179" s="38" t="s">
        <v>322</v>
      </c>
      <c r="D179" s="43" t="s">
        <v>323</v>
      </c>
      <c r="E179" s="39" t="s">
        <v>10</v>
      </c>
      <c r="F179" s="43" t="s">
        <v>304</v>
      </c>
      <c r="G179" s="38">
        <v>0.04</v>
      </c>
      <c r="H179" s="38"/>
      <c r="I179" s="38"/>
      <c r="J179" s="38">
        <v>17.32</v>
      </c>
      <c r="K179" s="38">
        <v>17.32</v>
      </c>
      <c r="L179" s="42">
        <v>18.012799999999999</v>
      </c>
      <c r="M179" s="42">
        <v>18.012799999999999</v>
      </c>
      <c r="N179" s="41">
        <v>2871.8</v>
      </c>
      <c r="O179" s="41">
        <v>51729.159039999999</v>
      </c>
      <c r="P179" s="41">
        <v>51729.159039999999</v>
      </c>
      <c r="Q179" s="41">
        <f t="shared" si="41"/>
        <v>18.360927481498571</v>
      </c>
      <c r="R179" s="41">
        <f t="shared" si="42"/>
        <v>18.360927481498571</v>
      </c>
      <c r="S179" s="41">
        <f t="shared" si="48"/>
        <v>3.62</v>
      </c>
      <c r="T179" s="38" t="str">
        <f>IF(AND('[2]Радна места'!S179&gt;=[2]Matrica!$B$4,'[2]Радна места'!S179&lt;=[2]Matrica!$J$4),"XIII",IF(AND('[2]Радна места'!S179&gt;=[2]Matrica!$B$5,'[2]Радна места'!S179&lt;=[2]Matrica!$J$5),"XII",IF(AND('[2]Радна места'!S179&gt;=[2]Matrica!$B$6,'[2]Радна места'!S179&lt;=[2]Matrica!$J$6),"XI",IF(AND('[2]Радна места'!S179&gt;=[2]Matrica!$B$7,'[2]Радна места'!S179&lt;=[2]Matrica!$J$7),"X",IF(AND('[2]Радна места'!S179&gt;=[2]Matrica!$B$8,'[2]Радна места'!S179&lt;=[2]Matrica!$J$8),"IX",IF(AND('[2]Радна места'!S179&gt;=[2]Matrica!$B$9,'[2]Радна места'!S179&lt;=[2]Matrica!$J$9),"VIII",IF(AND('[2]Радна места'!S179&gt;=[2]Matrica!$B$10,'[2]Радна места'!S179&lt;=[2]Matrica!$J$10),"VII",IF(AND('[2]Радна места'!S179&gt;=[2]Matrica!$B$11,'[2]Радна места'!S179&lt;=[2]Matrica!$J$11),"VI",IF(AND('[2]Радна места'!S179&gt;=[2]Matrica!$B$12,'[2]Радна места'!S179&lt;=[2]Matrica!$J$12),"V",IF(AND('[2]Радна места'!S179&gt;=[2]Matrica!$B$13,'[2]Радна места'!S179&lt;=[2]Matrica!$J$13),"IV",IF(AND('[2]Радна места'!S179&gt;=[2]Matrica!$B$14,'[2]Радна места'!S179&lt;=[2]Matrica!$J$14),"III",IF(AND('[2]Радна места'!S179&gt;=[2]Matrica!$B$15,'[2]Радна места'!S179&lt;=[2]Matrica!$J$15),"II",IF(AND('[2]Радна места'!S179&gt;=1.1,'[2]Радна места'!S179&lt;=[2]Matrica!$J$16),"I","")))))))))))))</f>
        <v>VIII</v>
      </c>
      <c r="U179" s="38" t="str">
        <f t="shared" si="49"/>
        <v>2</v>
      </c>
      <c r="V179" s="41">
        <f t="shared" si="50"/>
        <v>3.62</v>
      </c>
      <c r="W179" s="38" t="str">
        <f>IF(AND('[2]Радна места'!V179&gt;=[2]Matrica!$B$4,'[2]Радна места'!V179&lt;=[2]Matrica!$J$4),"XIII",IF(AND('[2]Радна места'!V179&gt;=[2]Matrica!$B$5,'[2]Радна места'!V179&lt;=[2]Matrica!$J$5),"XII",IF(AND('[2]Радна места'!V179&gt;=[2]Matrica!$B$6,'[2]Радна места'!V179&lt;=[2]Matrica!$J$6),"XI",IF(AND('[2]Радна места'!V179&gt;=[2]Matrica!$B$7,'[2]Радна места'!V179&lt;=[2]Matrica!$J$7),"X",IF(AND('[2]Радна места'!V179&gt;=[2]Matrica!$B$8,'[2]Радна места'!V179&lt;=[2]Matrica!$J$8),"IX",IF(AND('[2]Радна места'!V179&gt;=[2]Matrica!$B$9,'[2]Радна места'!V179&lt;=[2]Matrica!$J$9),"VIII",IF(AND('[2]Радна места'!V179&gt;=[2]Matrica!$B$10,'[2]Радна места'!V179&lt;=[2]Matrica!$J$10),"VII",IF(AND('[2]Радна места'!V179&gt;=[2]Matrica!$B$11,'[2]Радна места'!V179&lt;=[2]Matrica!$J$11),"VI",IF(AND('[2]Радна места'!V179&gt;=[2]Matrica!$B$12,'[2]Радна места'!V179&lt;=[2]Matrica!$J$12),"V",IF(AND('[2]Радна места'!V179&gt;=[2]Matrica!$B$13,'[2]Радна места'!V179&lt;=[2]Matrica!$J$13),"IV",IF(AND('[2]Радна места'!V179&gt;=[2]Matrica!$B$14,'[2]Радна места'!V179&lt;=[2]Matrica!$J$14),"III",IF(AND('[2]Радна места'!V179&gt;=[2]Matrica!$B$15,'[2]Радна места'!V179&lt;=[2]Matrica!$J$15),"II",IF(AND('[2]Радна места'!V179&gt;=1.1,'[2]Радна места'!V179&lt;=[2]Matrica!$J$16),"I","")))))))))))))</f>
        <v>VIII</v>
      </c>
      <c r="X179" s="38" t="str">
        <f t="shared" si="51"/>
        <v>2</v>
      </c>
      <c r="Y179" s="38">
        <f>IF(AND(AA179=[2]Matrica!$A$4,AB179=[2]Matrica!$B$3),[2]Matrica!$B$4,IF(AND(AA179=[2]Matrica!$A$4,AB179=[2]Matrica!$E$3),[2]Matrica!$E$4,IF(AND(AA179=[2]Matrica!$A$4,AB179=[2]Matrica!$H$3),[2]Matrica!$H$4,IF(AND(AA179=[2]Matrica!$A$5,AB179=[2]Matrica!$B$3),[2]Matrica!$B$5,IF(AND(AA179=[2]Matrica!$A$5,AB179=[2]Matrica!$E$3),[2]Matrica!$E$5,IF(AND(AA179=[2]Matrica!$A$5,AB179=[2]Matrica!$H$3),[2]Matrica!$H$5,IF(AND(AA179=[2]Matrica!$A$6,AB179=[2]Matrica!$B$3),[2]Matrica!$B$6,IF(AND(AA179=[2]Matrica!$A$6,AB179=[2]Matrica!$E$3),[2]Matrica!$E$6,IF(AND(AA179=[2]Matrica!$A$6,AB179=[2]Matrica!$H$3),[2]Matrica!$H$6,IF(AND(AA179=[2]Matrica!$A$7,AB179=[2]Matrica!$B$3),[2]Matrica!$B$7,IF(AND(AA179=[2]Matrica!$A$7,AB179=[2]Matrica!$E$3),[2]Matrica!$E$7,IF(AND(AA179=[2]Matrica!$A$7,AB179=[2]Matrica!$H$3),[2]Matrica!$H$7,IF(AND(AA179=[2]Matrica!$A$8,AB179=[2]Matrica!$B$3),[2]Matrica!$B$8,IF(AND(AA179=[2]Matrica!$A$8,AB179=[2]Matrica!$E$3),[2]Matrica!$E$8,IF(AND(AA179=[2]Matrica!$A$8,AB179=[2]Matrica!$H$3),[2]Matrica!$H$8,IF(AND(AA179=[2]Matrica!$A$9,AB179=[2]Matrica!$B$3),[2]Matrica!$B$9,IF(AND(AA179=[2]Matrica!$A$9,AB179=[2]Matrica!$E$3),[2]Matrica!$E$9,IF(AND(AA179=[2]Matrica!$A$9,AB179=[2]Matrica!$H$3),[2]Matrica!$H$9,IF(AND(AA179=[2]Matrica!$A$10,AB179=[2]Matrica!$B$3),[2]Matrica!$B$10,IF(AND(AA179=[2]Matrica!$A$10,AB179=[2]Matrica!$E$3),[2]Matrica!$E$10,IF(AND(AA179=[2]Matrica!$A$10,AB179=[2]Matrica!$H$3),[2]Matrica!$H$10,IF(AND(AA179=[2]Matrica!$A$11,AB179=[2]Matrica!$B$3),[2]Matrica!$B$11,IF(AND(AA179=[2]Matrica!$A$11,AB179=[2]Matrica!$E$3),[2]Matrica!$E$11,IF(AND(AA179=[2]Matrica!$A$11,AB179=[2]Matrica!$H$3),[2]Matrica!$H$11,IF(AND(AA179=[2]Matrica!$A$12,AB179=[2]Matrica!$B$3),[2]Matrica!$B$12,IF(AND(AA179=[2]Matrica!$A$12,AB179=[2]Matrica!$E$3),[2]Matrica!$E$12,IF(AND(AA179=[2]Matrica!$A$12,AB179=[2]Matrica!$H$3),[2]Matrica!$H$12,IF(AND(AA179=[2]Matrica!$A$13,AB179=[2]Matrica!$B$3),[2]Matrica!$B$13,IF(AND(AA179=[2]Matrica!$A$13,AB179=[2]Matrica!$E$3),[2]Matrica!$E$13,IF(AND(AA179=[2]Matrica!$A$13,AB179=[2]Matrica!$H$3),[2]Matrica!$H$13,IF(AND(AA179=[2]Matrica!$A$14,AB179=[2]Matrica!$B$3),[2]Matrica!$B$14,IF(AND(AA179=[2]Matrica!$A$14,AB179=[2]Matrica!$E$3),[2]Matrica!$E$14,IF(AND(AA179=[2]Matrica!$A$14,AB179=[2]Matrica!$H$3),[2]Matrica!$H$14,IF(AND(AA179=[2]Matrica!$A$15,AB179=[2]Matrica!$B$3),[2]Matrica!$B$15,IF(AND(AA179=[2]Matrica!$A$15,AB179=[2]Matrica!$E$3),[2]Matrica!$E$15,IF(AND(AA179=[2]Matrica!$A$15,AB179=[2]Matrica!$H$3),[2]Matrica!$H$15,IF(AND(AA179=[2]Matrica!$A$16,AB179=[2]Matrica!$B$3),[2]Matrica!$B$16,IF(AND(AA179=[2]Matrica!$A$16,AB179=[2]Matrica!$E$3),[2]Matrica!$E$16,IF(AND(AA179=[2]Matrica!$A$16,AB179=[2]Matrica!$H$3),[2]Matrica!$H$16,"")))))))))))))))))))))))))))))))))))))))</f>
        <v>3.86</v>
      </c>
      <c r="Z179" s="38">
        <f>IF(AND(AA179=[2]Matrica!$A$4,AB179=[2]Matrica!$B$3),[2]Matrica!$D$4,IF(AND(AA179=[2]Matrica!$A$4,AB179=[2]Matrica!$E$3),[2]Matrica!$G$4,IF(AND(AA179=[2]Matrica!$A$4,AB179=[2]Matrica!$H$3),[2]Matrica!$J$4,IF(AND(AA179=[2]Matrica!$A$5,AB179=[2]Matrica!$B$3),[2]Matrica!$D$5,IF(AND(AA179=[2]Matrica!$A$5,AB179=[2]Matrica!$E$3),[2]Matrica!$G$5,IF(AND(AA179=[2]Matrica!$A$5,AB179=[2]Matrica!$H$3),[2]Matrica!$J$5,IF(AND(AA179=[2]Matrica!$A$6,AB179=[2]Matrica!$B$3),[2]Matrica!$D$6,IF(AND(AA179=[2]Matrica!$A$6,AB179=[2]Matrica!$E$3),[2]Matrica!$G$6,IF(AND(AA179=[2]Matrica!$A$6,AB179=[2]Matrica!$H$3),[2]Matrica!$J$6,IF(AND(AA179=[2]Matrica!$A$7,AB179=[2]Matrica!$B$3),[2]Matrica!$D$7,IF(AND(AA179=[2]Matrica!$A$7,AB179=[2]Matrica!$E$3),[2]Matrica!$G$7,IF(AND(AA179=[2]Matrica!$A$7,AB179=[2]Matrica!$H$3),[2]Matrica!$J$7,IF(AND(AA179=[2]Matrica!$A$8,AB179=[2]Matrica!$B$3),[2]Matrica!$D$8,IF(AND(AA179=[2]Matrica!$A$8,AB179=[2]Matrica!$E$3),[2]Matrica!$G$8,IF(AND(AA179=[2]Matrica!$A$8,AB179=[2]Matrica!$H$3),[2]Matrica!$J$8,IF(AND(AA179=[2]Matrica!$A$9,AB179=[2]Matrica!$B$3),[2]Matrica!$D$9,IF(AND(AA179=[2]Matrica!$A$9,AB179=[2]Matrica!$E$3),[2]Matrica!$G$9,IF(AND(AA179=[2]Matrica!$A$9,AB179=[2]Matrica!$H$3),[2]Matrica!$J$9,IF(AND(AA179=[2]Matrica!$A$10,AB179=[2]Matrica!$B$3),[2]Matrica!$D$10,IF(AND(AA179=[2]Matrica!$A$10,AB179=[2]Matrica!$E$3),[2]Matrica!$G$10,IF(AND(AA179=[2]Matrica!$A$10,AB179=[2]Matrica!$H$3),[2]Matrica!$J$10,IF(AND(AA179=[2]Matrica!$A$11,AB179=[2]Matrica!$B$3),[2]Matrica!$D$11,IF(AND(AA179=[2]Matrica!$A$11,AB179=[2]Matrica!$E$3),[2]Matrica!$G$11,IF(AND(AA179=[2]Matrica!$A$11,AB179=[2]Matrica!$H$3),[2]Matrica!$J$11,IF(AND(AA179=[2]Matrica!$A$12,AB179=[2]Matrica!$B$3),[2]Matrica!$D$12,IF(AND(AA179=[2]Matrica!$A$12,AB179=[2]Matrica!$E$3),[2]Matrica!$G$12,IF(AND(AA179=[2]Matrica!$A$12,AB179=[2]Matrica!$H$3),[2]Matrica!$J$12,IF(AND(AA179=[2]Matrica!$A$13,AB179=[2]Matrica!$B$3),[2]Matrica!$D$13,IF(AND(AA179=[2]Matrica!$A$13,AB179=[2]Matrica!$E$3),[2]Matrica!$G$13,IF(AND(AA179=[2]Matrica!$A$13,AB179=[2]Matrica!$H$3),[2]Matrica!$J$13,IF(AND(AA179=[2]Matrica!$A$14,AB179=[2]Matrica!$B$3),[2]Matrica!$D$14,IF(AND(AA179=[2]Matrica!$A$14,AB179=[2]Matrica!$E$3),[2]Matrica!$G$14,IF(AND(AA179=[2]Matrica!$A$14,AB179=[2]Matrica!$H$3),[2]Matrica!$J$14,IF(AND(AA179=[2]Matrica!$A$15,AB179=[2]Matrica!$B$3),[2]Matrica!$D$15,IF(AND(AA179=[2]Matrica!$A$15,AB179=[2]Matrica!$E$3),[2]Matrica!$G$15,IF(AND(AA179=[2]Matrica!$A$15,AB179=[2]Matrica!$H$3),[2]Matrica!$J$15,IF(AND(AA179=[2]Matrica!$A$16,AB179=[2]Matrica!$B$3),[2]Matrica!$D$16,IF(AND(AA179=[2]Matrica!$A$16,AB179=[2]Matrica!$E$3),[2]Matrica!$G$16,IF(AND(AA179=[2]Matrica!$A$16,AB179=[2]Matrica!$H$3),[2]Matrica!$J$16,"")))))))))))))))))))))))))))))))))))))))</f>
        <v>4.12</v>
      </c>
      <c r="AA179" s="63" t="s">
        <v>8</v>
      </c>
      <c r="AB179" s="64">
        <v>1</v>
      </c>
      <c r="AC179" s="63">
        <v>3.99</v>
      </c>
      <c r="AD179" s="63" t="s">
        <v>9</v>
      </c>
      <c r="AE179" s="64">
        <v>3</v>
      </c>
      <c r="AF179" s="63">
        <v>3.84</v>
      </c>
      <c r="AG179" s="47">
        <v>344</v>
      </c>
    </row>
    <row r="180" spans="3:33" x14ac:dyDescent="0.25">
      <c r="C180" s="38" t="s">
        <v>324</v>
      </c>
      <c r="D180" s="43" t="s">
        <v>152</v>
      </c>
      <c r="E180" s="39" t="s">
        <v>10</v>
      </c>
      <c r="F180" s="43" t="s">
        <v>304</v>
      </c>
      <c r="G180" s="38">
        <v>0.04</v>
      </c>
      <c r="H180" s="38"/>
      <c r="I180" s="38"/>
      <c r="J180" s="38">
        <v>13.49</v>
      </c>
      <c r="K180" s="38">
        <v>17.32</v>
      </c>
      <c r="L180" s="42">
        <v>14.0296</v>
      </c>
      <c r="M180" s="42">
        <v>18.012799999999999</v>
      </c>
      <c r="N180" s="41">
        <v>2871.8</v>
      </c>
      <c r="O180" s="41">
        <v>40290.205280000002</v>
      </c>
      <c r="P180" s="41">
        <v>51729.159039999999</v>
      </c>
      <c r="Q180" s="41">
        <f t="shared" si="41"/>
        <v>14.300745480682203</v>
      </c>
      <c r="R180" s="41">
        <f t="shared" si="42"/>
        <v>18.360927481498571</v>
      </c>
      <c r="S180" s="41">
        <f t="shared" si="48"/>
        <v>2.82</v>
      </c>
      <c r="T180" s="38" t="str">
        <f>IF(AND('[2]Радна места'!S180&gt;=[2]Matrica!$B$4,'[2]Радна места'!S180&lt;=[2]Matrica!$J$4),"XIII",IF(AND('[2]Радна места'!S180&gt;=[2]Matrica!$B$5,'[2]Радна места'!S180&lt;=[2]Matrica!$J$5),"XII",IF(AND('[2]Радна места'!S180&gt;=[2]Matrica!$B$6,'[2]Радна места'!S180&lt;=[2]Matrica!$J$6),"XI",IF(AND('[2]Радна места'!S180&gt;=[2]Matrica!$B$7,'[2]Радна места'!S180&lt;=[2]Matrica!$J$7),"X",IF(AND('[2]Радна места'!S180&gt;=[2]Matrica!$B$8,'[2]Радна места'!S180&lt;=[2]Matrica!$J$8),"IX",IF(AND('[2]Радна места'!S180&gt;=[2]Matrica!$B$9,'[2]Радна места'!S180&lt;=[2]Matrica!$J$9),"VIII",IF(AND('[2]Радна места'!S180&gt;=[2]Matrica!$B$10,'[2]Радна места'!S180&lt;=[2]Matrica!$J$10),"VII",IF(AND('[2]Радна места'!S180&gt;=[2]Matrica!$B$11,'[2]Радна места'!S180&lt;=[2]Matrica!$J$11),"VI",IF(AND('[2]Радна места'!S180&gt;=[2]Matrica!$B$12,'[2]Радна места'!S180&lt;=[2]Matrica!$J$12),"V",IF(AND('[2]Радна места'!S180&gt;=[2]Matrica!$B$13,'[2]Радна места'!S180&lt;=[2]Matrica!$J$13),"IV",IF(AND('[2]Радна места'!S180&gt;=[2]Matrica!$B$14,'[2]Радна места'!S180&lt;=[2]Matrica!$J$14),"III",IF(AND('[2]Радна места'!S180&gt;=[2]Matrica!$B$15,'[2]Радна места'!S180&lt;=[2]Matrica!$J$15),"II",IF(AND('[2]Радна места'!S180&gt;=1.1,'[2]Радна места'!S180&lt;=[2]Matrica!$J$16),"I","")))))))))))))</f>
        <v>VIII</v>
      </c>
      <c r="U180" s="38" t="str">
        <f t="shared" si="49"/>
        <v>3</v>
      </c>
      <c r="V180" s="41">
        <f t="shared" si="50"/>
        <v>3.62</v>
      </c>
      <c r="W180" s="38" t="str">
        <f>IF(AND('[2]Радна места'!V180&gt;=[2]Matrica!$B$4,'[2]Радна места'!V180&lt;=[2]Matrica!$J$4),"XIII",IF(AND('[2]Радна места'!V180&gt;=[2]Matrica!$B$5,'[2]Радна места'!V180&lt;=[2]Matrica!$J$5),"XII",IF(AND('[2]Радна места'!V180&gt;=[2]Matrica!$B$6,'[2]Радна места'!V180&lt;=[2]Matrica!$J$6),"XI",IF(AND('[2]Радна места'!V180&gt;=[2]Matrica!$B$7,'[2]Радна места'!V180&lt;=[2]Matrica!$J$7),"X",IF(AND('[2]Радна места'!V180&gt;=[2]Matrica!$B$8,'[2]Радна места'!V180&lt;=[2]Matrica!$J$8),"IX",IF(AND('[2]Радна места'!V180&gt;=[2]Matrica!$B$9,'[2]Радна места'!V180&lt;=[2]Matrica!$J$9),"VIII",IF(AND('[2]Радна места'!V180&gt;=[2]Matrica!$B$10,'[2]Радна места'!V180&lt;=[2]Matrica!$J$10),"VII",IF(AND('[2]Радна места'!V180&gt;=[2]Matrica!$B$11,'[2]Радна места'!V180&lt;=[2]Matrica!$J$11),"VI",IF(AND('[2]Радна места'!V180&gt;=[2]Matrica!$B$12,'[2]Радна места'!V180&lt;=[2]Matrica!$J$12),"V",IF(AND('[2]Радна места'!V180&gt;=[2]Matrica!$B$13,'[2]Радна места'!V180&lt;=[2]Matrica!$J$13),"IV",IF(AND('[2]Радна места'!V180&gt;=[2]Matrica!$B$14,'[2]Радна места'!V180&lt;=[2]Matrica!$J$14),"III",IF(AND('[2]Радна места'!V180&gt;=[2]Matrica!$B$15,'[2]Радна места'!V180&lt;=[2]Matrica!$J$15),"II",IF(AND('[2]Радна места'!V180&gt;=1.1,'[2]Радна места'!V180&lt;=[2]Matrica!$J$16),"I","")))))))))))))</f>
        <v>VIII</v>
      </c>
      <c r="X180" s="38" t="str">
        <f t="shared" si="51"/>
        <v>2</v>
      </c>
      <c r="Y180" s="38">
        <f>IF(AND(AA180=[2]Matrica!$A$4,AB180=[2]Matrica!$B$3),[2]Matrica!$B$4,IF(AND(AA180=[2]Matrica!$A$4,AB180=[2]Matrica!$E$3),[2]Matrica!$E$4,IF(AND(AA180=[2]Matrica!$A$4,AB180=[2]Matrica!$H$3),[2]Matrica!$H$4,IF(AND(AA180=[2]Matrica!$A$5,AB180=[2]Matrica!$B$3),[2]Matrica!$B$5,IF(AND(AA180=[2]Matrica!$A$5,AB180=[2]Matrica!$E$3),[2]Matrica!$E$5,IF(AND(AA180=[2]Matrica!$A$5,AB180=[2]Matrica!$H$3),[2]Matrica!$H$5,IF(AND(AA180=[2]Matrica!$A$6,AB180=[2]Matrica!$B$3),[2]Matrica!$B$6,IF(AND(AA180=[2]Matrica!$A$6,AB180=[2]Matrica!$E$3),[2]Matrica!$E$6,IF(AND(AA180=[2]Matrica!$A$6,AB180=[2]Matrica!$H$3),[2]Matrica!$H$6,IF(AND(AA180=[2]Matrica!$A$7,AB180=[2]Matrica!$B$3),[2]Matrica!$B$7,IF(AND(AA180=[2]Matrica!$A$7,AB180=[2]Matrica!$E$3),[2]Matrica!$E$7,IF(AND(AA180=[2]Matrica!$A$7,AB180=[2]Matrica!$H$3),[2]Matrica!$H$7,IF(AND(AA180=[2]Matrica!$A$8,AB180=[2]Matrica!$B$3),[2]Matrica!$B$8,IF(AND(AA180=[2]Matrica!$A$8,AB180=[2]Matrica!$E$3),[2]Matrica!$E$8,IF(AND(AA180=[2]Matrica!$A$8,AB180=[2]Matrica!$H$3),[2]Matrica!$H$8,IF(AND(AA180=[2]Matrica!$A$9,AB180=[2]Matrica!$B$3),[2]Matrica!$B$9,IF(AND(AA180=[2]Matrica!$A$9,AB180=[2]Matrica!$E$3),[2]Matrica!$E$9,IF(AND(AA180=[2]Matrica!$A$9,AB180=[2]Matrica!$H$3),[2]Matrica!$H$9,IF(AND(AA180=[2]Matrica!$A$10,AB180=[2]Matrica!$B$3),[2]Matrica!$B$10,IF(AND(AA180=[2]Matrica!$A$10,AB180=[2]Matrica!$E$3),[2]Matrica!$E$10,IF(AND(AA180=[2]Matrica!$A$10,AB180=[2]Matrica!$H$3),[2]Matrica!$H$10,IF(AND(AA180=[2]Matrica!$A$11,AB180=[2]Matrica!$B$3),[2]Matrica!$B$11,IF(AND(AA180=[2]Matrica!$A$11,AB180=[2]Matrica!$E$3),[2]Matrica!$E$11,IF(AND(AA180=[2]Matrica!$A$11,AB180=[2]Matrica!$H$3),[2]Matrica!$H$11,IF(AND(AA180=[2]Matrica!$A$12,AB180=[2]Matrica!$B$3),[2]Matrica!$B$12,IF(AND(AA180=[2]Matrica!$A$12,AB180=[2]Matrica!$E$3),[2]Matrica!$E$12,IF(AND(AA180=[2]Matrica!$A$12,AB180=[2]Matrica!$H$3),[2]Matrica!$H$12,IF(AND(AA180=[2]Matrica!$A$13,AB180=[2]Matrica!$B$3),[2]Matrica!$B$13,IF(AND(AA180=[2]Matrica!$A$13,AB180=[2]Matrica!$E$3),[2]Matrica!$E$13,IF(AND(AA180=[2]Matrica!$A$13,AB180=[2]Matrica!$H$3),[2]Matrica!$H$13,IF(AND(AA180=[2]Matrica!$A$14,AB180=[2]Matrica!$B$3),[2]Matrica!$B$14,IF(AND(AA180=[2]Matrica!$A$14,AB180=[2]Matrica!$E$3),[2]Matrica!$E$14,IF(AND(AA180=[2]Matrica!$A$14,AB180=[2]Matrica!$H$3),[2]Matrica!$H$14,IF(AND(AA180=[2]Matrica!$A$15,AB180=[2]Matrica!$B$3),[2]Matrica!$B$15,IF(AND(AA180=[2]Matrica!$A$15,AB180=[2]Matrica!$E$3),[2]Matrica!$E$15,IF(AND(AA180=[2]Matrica!$A$15,AB180=[2]Matrica!$H$3),[2]Matrica!$H$15,IF(AND(AA180=[2]Matrica!$A$16,AB180=[2]Matrica!$B$3),[2]Matrica!$B$16,IF(AND(AA180=[2]Matrica!$A$16,AB180=[2]Matrica!$E$3),[2]Matrica!$E$16,IF(AND(AA180=[2]Matrica!$A$16,AB180=[2]Matrica!$H$3),[2]Matrica!$H$16,"")))))))))))))))))))))))))))))))))))))))</f>
        <v>3.84</v>
      </c>
      <c r="Z180" s="38">
        <f>IF(AND(AA180=[2]Matrica!$A$4,AB180=[2]Matrica!$B$3),[2]Matrica!$D$4,IF(AND(AA180=[2]Matrica!$A$4,AB180=[2]Matrica!$E$3),[2]Matrica!$G$4,IF(AND(AA180=[2]Matrica!$A$4,AB180=[2]Matrica!$H$3),[2]Matrica!$J$4,IF(AND(AA180=[2]Matrica!$A$5,AB180=[2]Matrica!$B$3),[2]Matrica!$D$5,IF(AND(AA180=[2]Matrica!$A$5,AB180=[2]Matrica!$E$3),[2]Matrica!$G$5,IF(AND(AA180=[2]Matrica!$A$5,AB180=[2]Matrica!$H$3),[2]Matrica!$J$5,IF(AND(AA180=[2]Matrica!$A$6,AB180=[2]Matrica!$B$3),[2]Matrica!$D$6,IF(AND(AA180=[2]Matrica!$A$6,AB180=[2]Matrica!$E$3),[2]Matrica!$G$6,IF(AND(AA180=[2]Matrica!$A$6,AB180=[2]Matrica!$H$3),[2]Matrica!$J$6,IF(AND(AA180=[2]Matrica!$A$7,AB180=[2]Matrica!$B$3),[2]Matrica!$D$7,IF(AND(AA180=[2]Matrica!$A$7,AB180=[2]Matrica!$E$3),[2]Matrica!$G$7,IF(AND(AA180=[2]Matrica!$A$7,AB180=[2]Matrica!$H$3),[2]Matrica!$J$7,IF(AND(AA180=[2]Matrica!$A$8,AB180=[2]Matrica!$B$3),[2]Matrica!$D$8,IF(AND(AA180=[2]Matrica!$A$8,AB180=[2]Matrica!$E$3),[2]Matrica!$G$8,IF(AND(AA180=[2]Matrica!$A$8,AB180=[2]Matrica!$H$3),[2]Matrica!$J$8,IF(AND(AA180=[2]Matrica!$A$9,AB180=[2]Matrica!$B$3),[2]Matrica!$D$9,IF(AND(AA180=[2]Matrica!$A$9,AB180=[2]Matrica!$E$3),[2]Matrica!$G$9,IF(AND(AA180=[2]Matrica!$A$9,AB180=[2]Matrica!$H$3),[2]Matrica!$J$9,IF(AND(AA180=[2]Matrica!$A$10,AB180=[2]Matrica!$B$3),[2]Matrica!$D$10,IF(AND(AA180=[2]Matrica!$A$10,AB180=[2]Matrica!$E$3),[2]Matrica!$G$10,IF(AND(AA180=[2]Matrica!$A$10,AB180=[2]Matrica!$H$3),[2]Matrica!$J$10,IF(AND(AA180=[2]Matrica!$A$11,AB180=[2]Matrica!$B$3),[2]Matrica!$D$11,IF(AND(AA180=[2]Matrica!$A$11,AB180=[2]Matrica!$E$3),[2]Matrica!$G$11,IF(AND(AA180=[2]Matrica!$A$11,AB180=[2]Matrica!$H$3),[2]Matrica!$J$11,IF(AND(AA180=[2]Matrica!$A$12,AB180=[2]Matrica!$B$3),[2]Matrica!$D$12,IF(AND(AA180=[2]Matrica!$A$12,AB180=[2]Matrica!$E$3),[2]Matrica!$G$12,IF(AND(AA180=[2]Matrica!$A$12,AB180=[2]Matrica!$H$3),[2]Matrica!$J$12,IF(AND(AA180=[2]Matrica!$A$13,AB180=[2]Matrica!$B$3),[2]Matrica!$D$13,IF(AND(AA180=[2]Matrica!$A$13,AB180=[2]Matrica!$E$3),[2]Matrica!$G$13,IF(AND(AA180=[2]Matrica!$A$13,AB180=[2]Matrica!$H$3),[2]Matrica!$J$13,IF(AND(AA180=[2]Matrica!$A$14,AB180=[2]Matrica!$B$3),[2]Matrica!$D$14,IF(AND(AA180=[2]Matrica!$A$14,AB180=[2]Matrica!$E$3),[2]Matrica!$G$14,IF(AND(AA180=[2]Matrica!$A$14,AB180=[2]Matrica!$H$3),[2]Matrica!$J$14,IF(AND(AA180=[2]Matrica!$A$15,AB180=[2]Matrica!$B$3),[2]Matrica!$D$15,IF(AND(AA180=[2]Matrica!$A$15,AB180=[2]Matrica!$E$3),[2]Matrica!$G$15,IF(AND(AA180=[2]Matrica!$A$15,AB180=[2]Matrica!$H$3),[2]Matrica!$J$15,IF(AND(AA180=[2]Matrica!$A$16,AB180=[2]Matrica!$B$3),[2]Matrica!$D$16,IF(AND(AA180=[2]Matrica!$A$16,AB180=[2]Matrica!$E$3),[2]Matrica!$G$16,IF(AND(AA180=[2]Matrica!$A$16,AB180=[2]Matrica!$H$3),[2]Matrica!$J$16,"")))))))))))))))))))))))))))))))))))))))</f>
        <v>3.96</v>
      </c>
      <c r="AA180" s="63" t="s">
        <v>9</v>
      </c>
      <c r="AB180" s="64">
        <v>3</v>
      </c>
      <c r="AC180" s="63">
        <v>3.84</v>
      </c>
      <c r="AD180" s="63" t="s">
        <v>9</v>
      </c>
      <c r="AE180" s="64">
        <v>3</v>
      </c>
      <c r="AF180" s="63">
        <v>3.84</v>
      </c>
      <c r="AG180" s="47">
        <v>0</v>
      </c>
    </row>
    <row r="181" spans="3:33" ht="30" x14ac:dyDescent="0.25">
      <c r="C181" s="38" t="s">
        <v>325</v>
      </c>
      <c r="D181" s="43" t="s">
        <v>326</v>
      </c>
      <c r="E181" s="39" t="s">
        <v>10</v>
      </c>
      <c r="F181" s="43" t="s">
        <v>304</v>
      </c>
      <c r="G181" s="38"/>
      <c r="H181" s="38"/>
      <c r="I181" s="38"/>
      <c r="J181" s="38">
        <v>17.32</v>
      </c>
      <c r="K181" s="38">
        <v>17.32</v>
      </c>
      <c r="L181" s="42">
        <v>17.32</v>
      </c>
      <c r="M181" s="42">
        <v>17.32</v>
      </c>
      <c r="N181" s="41">
        <v>2871.8</v>
      </c>
      <c r="O181" s="41">
        <v>49739.576000000001</v>
      </c>
      <c r="P181" s="41">
        <v>49739.576000000001</v>
      </c>
      <c r="Q181" s="41">
        <f t="shared" si="41"/>
        <v>17.654737962979397</v>
      </c>
      <c r="R181" s="41">
        <f t="shared" si="42"/>
        <v>17.654737962979397</v>
      </c>
      <c r="S181" s="41">
        <f t="shared" si="48"/>
        <v>3.48</v>
      </c>
      <c r="T181" s="38" t="str">
        <f>IF(AND('[2]Радна места'!S181&gt;=[2]Matrica!$B$4,'[2]Радна места'!S181&lt;=[2]Matrica!$J$4),"XIII",IF(AND('[2]Радна места'!S181&gt;=[2]Matrica!$B$5,'[2]Радна места'!S181&lt;=[2]Matrica!$J$5),"XII",IF(AND('[2]Радна места'!S181&gt;=[2]Matrica!$B$6,'[2]Радна места'!S181&lt;=[2]Matrica!$J$6),"XI",IF(AND('[2]Радна места'!S181&gt;=[2]Matrica!$B$7,'[2]Радна места'!S181&lt;=[2]Matrica!$J$7),"X",IF(AND('[2]Радна места'!S181&gt;=[2]Matrica!$B$8,'[2]Радна места'!S181&lt;=[2]Matrica!$J$8),"IX",IF(AND('[2]Радна места'!S181&gt;=[2]Matrica!$B$9,'[2]Радна места'!S181&lt;=[2]Matrica!$J$9),"VIII",IF(AND('[2]Радна места'!S181&gt;=[2]Matrica!$B$10,'[2]Радна места'!S181&lt;=[2]Matrica!$J$10),"VII",IF(AND('[2]Радна места'!S181&gt;=[2]Matrica!$B$11,'[2]Радна места'!S181&lt;=[2]Matrica!$J$11),"VI",IF(AND('[2]Радна места'!S181&gt;=[2]Matrica!$B$12,'[2]Радна места'!S181&lt;=[2]Matrica!$J$12),"V",IF(AND('[2]Радна места'!S181&gt;=[2]Matrica!$B$13,'[2]Радна места'!S181&lt;=[2]Matrica!$J$13),"IV",IF(AND('[2]Радна места'!S181&gt;=[2]Matrica!$B$14,'[2]Радна места'!S181&lt;=[2]Matrica!$J$14),"III",IF(AND('[2]Радна места'!S181&gt;=[2]Matrica!$B$15,'[2]Радна места'!S181&lt;=[2]Matrica!$J$15),"II",IF(AND('[2]Радна места'!S181&gt;=1.1,'[2]Радна места'!S181&lt;=[2]Matrica!$J$16),"I","")))))))))))))</f>
        <v>VI</v>
      </c>
      <c r="U181" s="38" t="str">
        <f t="shared" si="49"/>
        <v>1</v>
      </c>
      <c r="V181" s="41">
        <f t="shared" si="50"/>
        <v>3.48</v>
      </c>
      <c r="W181" s="38" t="str">
        <f>IF(AND('[2]Радна места'!V181&gt;=[2]Matrica!$B$4,'[2]Радна места'!V181&lt;=[2]Matrica!$J$4),"XIII",IF(AND('[2]Радна места'!V181&gt;=[2]Matrica!$B$5,'[2]Радна места'!V181&lt;=[2]Matrica!$J$5),"XII",IF(AND('[2]Радна места'!V181&gt;=[2]Matrica!$B$6,'[2]Радна места'!V181&lt;=[2]Matrica!$J$6),"XI",IF(AND('[2]Радна места'!V181&gt;=[2]Matrica!$B$7,'[2]Радна места'!V181&lt;=[2]Matrica!$J$7),"X",IF(AND('[2]Радна места'!V181&gt;=[2]Matrica!$B$8,'[2]Радна места'!V181&lt;=[2]Matrica!$J$8),"IX",IF(AND('[2]Радна места'!V181&gt;=[2]Matrica!$B$9,'[2]Радна места'!V181&lt;=[2]Matrica!$J$9),"VIII",IF(AND('[2]Радна места'!V181&gt;=[2]Matrica!$B$10,'[2]Радна места'!V181&lt;=[2]Matrica!$J$10),"VII",IF(AND('[2]Радна места'!V181&gt;=[2]Matrica!$B$11,'[2]Радна места'!V181&lt;=[2]Matrica!$J$11),"VI",IF(AND('[2]Радна места'!V181&gt;=[2]Matrica!$B$12,'[2]Радна места'!V181&lt;=[2]Matrica!$J$12),"V",IF(AND('[2]Радна места'!V181&gt;=[2]Matrica!$B$13,'[2]Радна места'!V181&lt;=[2]Matrica!$J$13),"IV",IF(AND('[2]Радна места'!V181&gt;=[2]Matrica!$B$14,'[2]Радна места'!V181&lt;=[2]Matrica!$J$14),"III",IF(AND('[2]Радна места'!V181&gt;=[2]Matrica!$B$15,'[2]Радна места'!V181&lt;=[2]Matrica!$J$15),"II",IF(AND('[2]Радна места'!V181&gt;=1.1,'[2]Радна места'!V181&lt;=[2]Matrica!$J$16),"I","")))))))))))))</f>
        <v>VIII</v>
      </c>
      <c r="X181" s="38" t="str">
        <f t="shared" si="51"/>
        <v>1</v>
      </c>
      <c r="Y181" s="38">
        <f>IF(AND(AA181=[2]Matrica!$A$4,AB181=[2]Matrica!$B$3),[2]Matrica!$B$4,IF(AND(AA181=[2]Matrica!$A$4,AB181=[2]Matrica!$E$3),[2]Matrica!$E$4,IF(AND(AA181=[2]Matrica!$A$4,AB181=[2]Matrica!$H$3),[2]Matrica!$H$4,IF(AND(AA181=[2]Matrica!$A$5,AB181=[2]Matrica!$B$3),[2]Matrica!$B$5,IF(AND(AA181=[2]Matrica!$A$5,AB181=[2]Matrica!$E$3),[2]Matrica!$E$5,IF(AND(AA181=[2]Matrica!$A$5,AB181=[2]Matrica!$H$3),[2]Matrica!$H$5,IF(AND(AA181=[2]Matrica!$A$6,AB181=[2]Matrica!$B$3),[2]Matrica!$B$6,IF(AND(AA181=[2]Matrica!$A$6,AB181=[2]Matrica!$E$3),[2]Matrica!$E$6,IF(AND(AA181=[2]Matrica!$A$6,AB181=[2]Matrica!$H$3),[2]Matrica!$H$6,IF(AND(AA181=[2]Matrica!$A$7,AB181=[2]Matrica!$B$3),[2]Matrica!$B$7,IF(AND(AA181=[2]Matrica!$A$7,AB181=[2]Matrica!$E$3),[2]Matrica!$E$7,IF(AND(AA181=[2]Matrica!$A$7,AB181=[2]Matrica!$H$3),[2]Matrica!$H$7,IF(AND(AA181=[2]Matrica!$A$8,AB181=[2]Matrica!$B$3),[2]Matrica!$B$8,IF(AND(AA181=[2]Matrica!$A$8,AB181=[2]Matrica!$E$3),[2]Matrica!$E$8,IF(AND(AA181=[2]Matrica!$A$8,AB181=[2]Matrica!$H$3),[2]Matrica!$H$8,IF(AND(AA181=[2]Matrica!$A$9,AB181=[2]Matrica!$B$3),[2]Matrica!$B$9,IF(AND(AA181=[2]Matrica!$A$9,AB181=[2]Matrica!$E$3),[2]Matrica!$E$9,IF(AND(AA181=[2]Matrica!$A$9,AB181=[2]Matrica!$H$3),[2]Matrica!$H$9,IF(AND(AA181=[2]Matrica!$A$10,AB181=[2]Matrica!$B$3),[2]Matrica!$B$10,IF(AND(AA181=[2]Matrica!$A$10,AB181=[2]Matrica!$E$3),[2]Matrica!$E$10,IF(AND(AA181=[2]Matrica!$A$10,AB181=[2]Matrica!$H$3),[2]Matrica!$H$10,IF(AND(AA181=[2]Matrica!$A$11,AB181=[2]Matrica!$B$3),[2]Matrica!$B$11,IF(AND(AA181=[2]Matrica!$A$11,AB181=[2]Matrica!$E$3),[2]Matrica!$E$11,IF(AND(AA181=[2]Matrica!$A$11,AB181=[2]Matrica!$H$3),[2]Matrica!$H$11,IF(AND(AA181=[2]Matrica!$A$12,AB181=[2]Matrica!$B$3),[2]Matrica!$B$12,IF(AND(AA181=[2]Matrica!$A$12,AB181=[2]Matrica!$E$3),[2]Matrica!$E$12,IF(AND(AA181=[2]Matrica!$A$12,AB181=[2]Matrica!$H$3),[2]Matrica!$H$12,IF(AND(AA181=[2]Matrica!$A$13,AB181=[2]Matrica!$B$3),[2]Matrica!$B$13,IF(AND(AA181=[2]Matrica!$A$13,AB181=[2]Matrica!$E$3),[2]Matrica!$E$13,IF(AND(AA181=[2]Matrica!$A$13,AB181=[2]Matrica!$H$3),[2]Matrica!$H$13,IF(AND(AA181=[2]Matrica!$A$14,AB181=[2]Matrica!$B$3),[2]Matrica!$B$14,IF(AND(AA181=[2]Matrica!$A$14,AB181=[2]Matrica!$E$3),[2]Matrica!$E$14,IF(AND(AA181=[2]Matrica!$A$14,AB181=[2]Matrica!$H$3),[2]Matrica!$H$14,IF(AND(AA181=[2]Matrica!$A$15,AB181=[2]Matrica!$B$3),[2]Matrica!$B$15,IF(AND(AA181=[2]Matrica!$A$15,AB181=[2]Matrica!$E$3),[2]Matrica!$E$15,IF(AND(AA181=[2]Matrica!$A$15,AB181=[2]Matrica!$H$3),[2]Matrica!$H$15,IF(AND(AA181=[2]Matrica!$A$16,AB181=[2]Matrica!$B$3),[2]Matrica!$B$16,IF(AND(AA181=[2]Matrica!$A$16,AB181=[2]Matrica!$E$3),[2]Matrica!$E$16,IF(AND(AA181=[2]Matrica!$A$16,AB181=[2]Matrica!$H$3),[2]Matrica!$H$16,"")))))))))))))))))))))))))))))))))))))))</f>
        <v>3.84</v>
      </c>
      <c r="Z181" s="38">
        <f>IF(AND(AA181=[2]Matrica!$A$4,AB181=[2]Matrica!$B$3),[2]Matrica!$D$4,IF(AND(AA181=[2]Matrica!$A$4,AB181=[2]Matrica!$E$3),[2]Matrica!$G$4,IF(AND(AA181=[2]Matrica!$A$4,AB181=[2]Matrica!$H$3),[2]Matrica!$J$4,IF(AND(AA181=[2]Matrica!$A$5,AB181=[2]Matrica!$B$3),[2]Matrica!$D$5,IF(AND(AA181=[2]Matrica!$A$5,AB181=[2]Matrica!$E$3),[2]Matrica!$G$5,IF(AND(AA181=[2]Matrica!$A$5,AB181=[2]Matrica!$H$3),[2]Matrica!$J$5,IF(AND(AA181=[2]Matrica!$A$6,AB181=[2]Matrica!$B$3),[2]Matrica!$D$6,IF(AND(AA181=[2]Matrica!$A$6,AB181=[2]Matrica!$E$3),[2]Matrica!$G$6,IF(AND(AA181=[2]Matrica!$A$6,AB181=[2]Matrica!$H$3),[2]Matrica!$J$6,IF(AND(AA181=[2]Matrica!$A$7,AB181=[2]Matrica!$B$3),[2]Matrica!$D$7,IF(AND(AA181=[2]Matrica!$A$7,AB181=[2]Matrica!$E$3),[2]Matrica!$G$7,IF(AND(AA181=[2]Matrica!$A$7,AB181=[2]Matrica!$H$3),[2]Matrica!$J$7,IF(AND(AA181=[2]Matrica!$A$8,AB181=[2]Matrica!$B$3),[2]Matrica!$D$8,IF(AND(AA181=[2]Matrica!$A$8,AB181=[2]Matrica!$E$3),[2]Matrica!$G$8,IF(AND(AA181=[2]Matrica!$A$8,AB181=[2]Matrica!$H$3),[2]Matrica!$J$8,IF(AND(AA181=[2]Matrica!$A$9,AB181=[2]Matrica!$B$3),[2]Matrica!$D$9,IF(AND(AA181=[2]Matrica!$A$9,AB181=[2]Matrica!$E$3),[2]Matrica!$G$9,IF(AND(AA181=[2]Matrica!$A$9,AB181=[2]Matrica!$H$3),[2]Matrica!$J$9,IF(AND(AA181=[2]Matrica!$A$10,AB181=[2]Matrica!$B$3),[2]Matrica!$D$10,IF(AND(AA181=[2]Matrica!$A$10,AB181=[2]Matrica!$E$3),[2]Matrica!$G$10,IF(AND(AA181=[2]Matrica!$A$10,AB181=[2]Matrica!$H$3),[2]Matrica!$J$10,IF(AND(AA181=[2]Matrica!$A$11,AB181=[2]Matrica!$B$3),[2]Matrica!$D$11,IF(AND(AA181=[2]Matrica!$A$11,AB181=[2]Matrica!$E$3),[2]Matrica!$G$11,IF(AND(AA181=[2]Matrica!$A$11,AB181=[2]Matrica!$H$3),[2]Matrica!$J$11,IF(AND(AA181=[2]Matrica!$A$12,AB181=[2]Matrica!$B$3),[2]Matrica!$D$12,IF(AND(AA181=[2]Matrica!$A$12,AB181=[2]Matrica!$E$3),[2]Matrica!$G$12,IF(AND(AA181=[2]Matrica!$A$12,AB181=[2]Matrica!$H$3),[2]Matrica!$J$12,IF(AND(AA181=[2]Matrica!$A$13,AB181=[2]Matrica!$B$3),[2]Matrica!$D$13,IF(AND(AA181=[2]Matrica!$A$13,AB181=[2]Matrica!$E$3),[2]Matrica!$G$13,IF(AND(AA181=[2]Matrica!$A$13,AB181=[2]Matrica!$H$3),[2]Matrica!$J$13,IF(AND(AA181=[2]Matrica!$A$14,AB181=[2]Matrica!$B$3),[2]Matrica!$D$14,IF(AND(AA181=[2]Matrica!$A$14,AB181=[2]Matrica!$E$3),[2]Matrica!$G$14,IF(AND(AA181=[2]Matrica!$A$14,AB181=[2]Matrica!$H$3),[2]Matrica!$J$14,IF(AND(AA181=[2]Matrica!$A$15,AB181=[2]Matrica!$B$3),[2]Matrica!$D$15,IF(AND(AA181=[2]Matrica!$A$15,AB181=[2]Matrica!$E$3),[2]Matrica!$G$15,IF(AND(AA181=[2]Matrica!$A$15,AB181=[2]Matrica!$H$3),[2]Matrica!$J$15,IF(AND(AA181=[2]Matrica!$A$16,AB181=[2]Matrica!$B$3),[2]Matrica!$D$16,IF(AND(AA181=[2]Matrica!$A$16,AB181=[2]Matrica!$E$3),[2]Matrica!$G$16,IF(AND(AA181=[2]Matrica!$A$16,AB181=[2]Matrica!$H$3),[2]Matrica!$J$16,"")))))))))))))))))))))))))))))))))))))))</f>
        <v>3.96</v>
      </c>
      <c r="AA181" s="63" t="s">
        <v>9</v>
      </c>
      <c r="AB181" s="64">
        <v>3</v>
      </c>
      <c r="AC181" s="63">
        <v>3.84</v>
      </c>
      <c r="AD181" s="63" t="s">
        <v>9</v>
      </c>
      <c r="AE181" s="64">
        <v>2</v>
      </c>
      <c r="AF181" s="63">
        <v>3.83</v>
      </c>
      <c r="AG181" s="47">
        <v>45</v>
      </c>
    </row>
    <row r="182" spans="3:33" ht="30" x14ac:dyDescent="0.25">
      <c r="C182" s="38" t="s">
        <v>327</v>
      </c>
      <c r="D182" s="43" t="s">
        <v>328</v>
      </c>
      <c r="E182" s="39" t="s">
        <v>10</v>
      </c>
      <c r="F182" s="43" t="s">
        <v>304</v>
      </c>
      <c r="G182" s="38"/>
      <c r="H182" s="38"/>
      <c r="I182" s="38"/>
      <c r="J182" s="38">
        <v>17.32</v>
      </c>
      <c r="K182" s="38">
        <v>17.32</v>
      </c>
      <c r="L182" s="42">
        <v>17.32</v>
      </c>
      <c r="M182" s="42">
        <v>17.32</v>
      </c>
      <c r="N182" s="41">
        <v>2871.8</v>
      </c>
      <c r="O182" s="41">
        <v>49739.576000000001</v>
      </c>
      <c r="P182" s="41">
        <v>49739.576000000001</v>
      </c>
      <c r="Q182" s="41">
        <f t="shared" si="41"/>
        <v>17.654737962979397</v>
      </c>
      <c r="R182" s="41">
        <f t="shared" si="42"/>
        <v>17.654737962979397</v>
      </c>
      <c r="S182" s="41">
        <f t="shared" si="48"/>
        <v>3.48</v>
      </c>
      <c r="T182" s="38" t="str">
        <f>IF(AND('[2]Радна места'!S182&gt;=[2]Matrica!$B$4,'[2]Радна места'!S182&lt;=[2]Matrica!$J$4),"XIII",IF(AND('[2]Радна места'!S182&gt;=[2]Matrica!$B$5,'[2]Радна места'!S182&lt;=[2]Matrica!$J$5),"XII",IF(AND('[2]Радна места'!S182&gt;=[2]Matrica!$B$6,'[2]Радна места'!S182&lt;=[2]Matrica!$J$6),"XI",IF(AND('[2]Радна места'!S182&gt;=[2]Matrica!$B$7,'[2]Радна места'!S182&lt;=[2]Matrica!$J$7),"X",IF(AND('[2]Радна места'!S182&gt;=[2]Matrica!$B$8,'[2]Радна места'!S182&lt;=[2]Matrica!$J$8),"IX",IF(AND('[2]Радна места'!S182&gt;=[2]Matrica!$B$9,'[2]Радна места'!S182&lt;=[2]Matrica!$J$9),"VIII",IF(AND('[2]Радна места'!S182&gt;=[2]Matrica!$B$10,'[2]Радна места'!S182&lt;=[2]Matrica!$J$10),"VII",IF(AND('[2]Радна места'!S182&gt;=[2]Matrica!$B$11,'[2]Радна места'!S182&lt;=[2]Matrica!$J$11),"VI",IF(AND('[2]Радна места'!S182&gt;=[2]Matrica!$B$12,'[2]Радна места'!S182&lt;=[2]Matrica!$J$12),"V",IF(AND('[2]Радна места'!S182&gt;=[2]Matrica!$B$13,'[2]Радна места'!S182&lt;=[2]Matrica!$J$13),"IV",IF(AND('[2]Радна места'!S182&gt;=[2]Matrica!$B$14,'[2]Радна места'!S182&lt;=[2]Matrica!$J$14),"III",IF(AND('[2]Радна места'!S182&gt;=[2]Matrica!$B$15,'[2]Радна места'!S182&lt;=[2]Matrica!$J$15),"II",IF(AND('[2]Радна места'!S182&gt;=1.1,'[2]Радна места'!S182&lt;=[2]Matrica!$J$16),"I","")))))))))))))</f>
        <v>VIII</v>
      </c>
      <c r="U182" s="38" t="str">
        <f t="shared" si="49"/>
        <v>1</v>
      </c>
      <c r="V182" s="41">
        <f t="shared" si="50"/>
        <v>3.48</v>
      </c>
      <c r="W182" s="38" t="str">
        <f>IF(AND('[2]Радна места'!V182&gt;=[2]Matrica!$B$4,'[2]Радна места'!V182&lt;=[2]Matrica!$J$4),"XIII",IF(AND('[2]Радна места'!V182&gt;=[2]Matrica!$B$5,'[2]Радна места'!V182&lt;=[2]Matrica!$J$5),"XII",IF(AND('[2]Радна места'!V182&gt;=[2]Matrica!$B$6,'[2]Радна места'!V182&lt;=[2]Matrica!$J$6),"XI",IF(AND('[2]Радна места'!V182&gt;=[2]Matrica!$B$7,'[2]Радна места'!V182&lt;=[2]Matrica!$J$7),"X",IF(AND('[2]Радна места'!V182&gt;=[2]Matrica!$B$8,'[2]Радна места'!V182&lt;=[2]Matrica!$J$8),"IX",IF(AND('[2]Радна места'!V182&gt;=[2]Matrica!$B$9,'[2]Радна места'!V182&lt;=[2]Matrica!$J$9),"VIII",IF(AND('[2]Радна места'!V182&gt;=[2]Matrica!$B$10,'[2]Радна места'!V182&lt;=[2]Matrica!$J$10),"VII",IF(AND('[2]Радна места'!V182&gt;=[2]Matrica!$B$11,'[2]Радна места'!V182&lt;=[2]Matrica!$J$11),"VI",IF(AND('[2]Радна места'!V182&gt;=[2]Matrica!$B$12,'[2]Радна места'!V182&lt;=[2]Matrica!$J$12),"V",IF(AND('[2]Радна места'!V182&gt;=[2]Matrica!$B$13,'[2]Радна места'!V182&lt;=[2]Matrica!$J$13),"IV",IF(AND('[2]Радна места'!V182&gt;=[2]Matrica!$B$14,'[2]Радна места'!V182&lt;=[2]Matrica!$J$14),"III",IF(AND('[2]Радна места'!V182&gt;=[2]Matrica!$B$15,'[2]Радна места'!V182&lt;=[2]Matrica!$J$15),"II",IF(AND('[2]Радна места'!V182&gt;=1.1,'[2]Радна места'!V182&lt;=[2]Matrica!$J$16),"I","")))))))))))))</f>
        <v>VIII</v>
      </c>
      <c r="X182" s="38" t="str">
        <f t="shared" si="51"/>
        <v>1</v>
      </c>
      <c r="Y182" s="38">
        <f>IF(AND(AA182=[2]Matrica!$A$4,AB182=[2]Matrica!$B$3),[2]Matrica!$B$4,IF(AND(AA182=[2]Matrica!$A$4,AB182=[2]Matrica!$E$3),[2]Matrica!$E$4,IF(AND(AA182=[2]Matrica!$A$4,AB182=[2]Matrica!$H$3),[2]Matrica!$H$4,IF(AND(AA182=[2]Matrica!$A$5,AB182=[2]Matrica!$B$3),[2]Matrica!$B$5,IF(AND(AA182=[2]Matrica!$A$5,AB182=[2]Matrica!$E$3),[2]Matrica!$E$5,IF(AND(AA182=[2]Matrica!$A$5,AB182=[2]Matrica!$H$3),[2]Matrica!$H$5,IF(AND(AA182=[2]Matrica!$A$6,AB182=[2]Matrica!$B$3),[2]Matrica!$B$6,IF(AND(AA182=[2]Matrica!$A$6,AB182=[2]Matrica!$E$3),[2]Matrica!$E$6,IF(AND(AA182=[2]Matrica!$A$6,AB182=[2]Matrica!$H$3),[2]Matrica!$H$6,IF(AND(AA182=[2]Matrica!$A$7,AB182=[2]Matrica!$B$3),[2]Matrica!$B$7,IF(AND(AA182=[2]Matrica!$A$7,AB182=[2]Matrica!$E$3),[2]Matrica!$E$7,IF(AND(AA182=[2]Matrica!$A$7,AB182=[2]Matrica!$H$3),[2]Matrica!$H$7,IF(AND(AA182=[2]Matrica!$A$8,AB182=[2]Matrica!$B$3),[2]Matrica!$B$8,IF(AND(AA182=[2]Matrica!$A$8,AB182=[2]Matrica!$E$3),[2]Matrica!$E$8,IF(AND(AA182=[2]Matrica!$A$8,AB182=[2]Matrica!$H$3),[2]Matrica!$H$8,IF(AND(AA182=[2]Matrica!$A$9,AB182=[2]Matrica!$B$3),[2]Matrica!$B$9,IF(AND(AA182=[2]Matrica!$A$9,AB182=[2]Matrica!$E$3),[2]Matrica!$E$9,IF(AND(AA182=[2]Matrica!$A$9,AB182=[2]Matrica!$H$3),[2]Matrica!$H$9,IF(AND(AA182=[2]Matrica!$A$10,AB182=[2]Matrica!$B$3),[2]Matrica!$B$10,IF(AND(AA182=[2]Matrica!$A$10,AB182=[2]Matrica!$E$3),[2]Matrica!$E$10,IF(AND(AA182=[2]Matrica!$A$10,AB182=[2]Matrica!$H$3),[2]Matrica!$H$10,IF(AND(AA182=[2]Matrica!$A$11,AB182=[2]Matrica!$B$3),[2]Matrica!$B$11,IF(AND(AA182=[2]Matrica!$A$11,AB182=[2]Matrica!$E$3),[2]Matrica!$E$11,IF(AND(AA182=[2]Matrica!$A$11,AB182=[2]Matrica!$H$3),[2]Matrica!$H$11,IF(AND(AA182=[2]Matrica!$A$12,AB182=[2]Matrica!$B$3),[2]Matrica!$B$12,IF(AND(AA182=[2]Matrica!$A$12,AB182=[2]Matrica!$E$3),[2]Matrica!$E$12,IF(AND(AA182=[2]Matrica!$A$12,AB182=[2]Matrica!$H$3),[2]Matrica!$H$12,IF(AND(AA182=[2]Matrica!$A$13,AB182=[2]Matrica!$B$3),[2]Matrica!$B$13,IF(AND(AA182=[2]Matrica!$A$13,AB182=[2]Matrica!$E$3),[2]Matrica!$E$13,IF(AND(AA182=[2]Matrica!$A$13,AB182=[2]Matrica!$H$3),[2]Matrica!$H$13,IF(AND(AA182=[2]Matrica!$A$14,AB182=[2]Matrica!$B$3),[2]Matrica!$B$14,IF(AND(AA182=[2]Matrica!$A$14,AB182=[2]Matrica!$E$3),[2]Matrica!$E$14,IF(AND(AA182=[2]Matrica!$A$14,AB182=[2]Matrica!$H$3),[2]Matrica!$H$14,IF(AND(AA182=[2]Matrica!$A$15,AB182=[2]Matrica!$B$3),[2]Matrica!$B$15,IF(AND(AA182=[2]Matrica!$A$15,AB182=[2]Matrica!$E$3),[2]Matrica!$E$15,IF(AND(AA182=[2]Matrica!$A$15,AB182=[2]Matrica!$H$3),[2]Matrica!$H$15,IF(AND(AA182=[2]Matrica!$A$16,AB182=[2]Matrica!$B$3),[2]Matrica!$B$16,IF(AND(AA182=[2]Matrica!$A$16,AB182=[2]Matrica!$E$3),[2]Matrica!$E$16,IF(AND(AA182=[2]Matrica!$A$16,AB182=[2]Matrica!$H$3),[2]Matrica!$H$16,"")))))))))))))))))))))))))))))))))))))))</f>
        <v>3.58</v>
      </c>
      <c r="Z182" s="38">
        <f>IF(AND(AA182=[2]Matrica!$A$4,AB182=[2]Matrica!$B$3),[2]Matrica!$D$4,IF(AND(AA182=[2]Matrica!$A$4,AB182=[2]Matrica!$E$3),[2]Matrica!$G$4,IF(AND(AA182=[2]Matrica!$A$4,AB182=[2]Matrica!$H$3),[2]Matrica!$J$4,IF(AND(AA182=[2]Matrica!$A$5,AB182=[2]Matrica!$B$3),[2]Matrica!$D$5,IF(AND(AA182=[2]Matrica!$A$5,AB182=[2]Matrica!$E$3),[2]Matrica!$G$5,IF(AND(AA182=[2]Matrica!$A$5,AB182=[2]Matrica!$H$3),[2]Matrica!$J$5,IF(AND(AA182=[2]Matrica!$A$6,AB182=[2]Matrica!$B$3),[2]Matrica!$D$6,IF(AND(AA182=[2]Matrica!$A$6,AB182=[2]Matrica!$E$3),[2]Matrica!$G$6,IF(AND(AA182=[2]Matrica!$A$6,AB182=[2]Matrica!$H$3),[2]Matrica!$J$6,IF(AND(AA182=[2]Matrica!$A$7,AB182=[2]Matrica!$B$3),[2]Matrica!$D$7,IF(AND(AA182=[2]Matrica!$A$7,AB182=[2]Matrica!$E$3),[2]Matrica!$G$7,IF(AND(AA182=[2]Matrica!$A$7,AB182=[2]Matrica!$H$3),[2]Matrica!$J$7,IF(AND(AA182=[2]Matrica!$A$8,AB182=[2]Matrica!$B$3),[2]Matrica!$D$8,IF(AND(AA182=[2]Matrica!$A$8,AB182=[2]Matrica!$E$3),[2]Matrica!$G$8,IF(AND(AA182=[2]Matrica!$A$8,AB182=[2]Matrica!$H$3),[2]Matrica!$J$8,IF(AND(AA182=[2]Matrica!$A$9,AB182=[2]Matrica!$B$3),[2]Matrica!$D$9,IF(AND(AA182=[2]Matrica!$A$9,AB182=[2]Matrica!$E$3),[2]Matrica!$G$9,IF(AND(AA182=[2]Matrica!$A$9,AB182=[2]Matrica!$H$3),[2]Matrica!$J$9,IF(AND(AA182=[2]Matrica!$A$10,AB182=[2]Matrica!$B$3),[2]Matrica!$D$10,IF(AND(AA182=[2]Matrica!$A$10,AB182=[2]Matrica!$E$3),[2]Matrica!$G$10,IF(AND(AA182=[2]Matrica!$A$10,AB182=[2]Matrica!$H$3),[2]Matrica!$J$10,IF(AND(AA182=[2]Matrica!$A$11,AB182=[2]Matrica!$B$3),[2]Matrica!$D$11,IF(AND(AA182=[2]Matrica!$A$11,AB182=[2]Matrica!$E$3),[2]Matrica!$G$11,IF(AND(AA182=[2]Matrica!$A$11,AB182=[2]Matrica!$H$3),[2]Matrica!$J$11,IF(AND(AA182=[2]Matrica!$A$12,AB182=[2]Matrica!$B$3),[2]Matrica!$D$12,IF(AND(AA182=[2]Matrica!$A$12,AB182=[2]Matrica!$E$3),[2]Matrica!$G$12,IF(AND(AA182=[2]Matrica!$A$12,AB182=[2]Matrica!$H$3),[2]Matrica!$J$12,IF(AND(AA182=[2]Matrica!$A$13,AB182=[2]Matrica!$B$3),[2]Matrica!$D$13,IF(AND(AA182=[2]Matrica!$A$13,AB182=[2]Matrica!$E$3),[2]Matrica!$G$13,IF(AND(AA182=[2]Matrica!$A$13,AB182=[2]Matrica!$H$3),[2]Matrica!$J$13,IF(AND(AA182=[2]Matrica!$A$14,AB182=[2]Matrica!$B$3),[2]Matrica!$D$14,IF(AND(AA182=[2]Matrica!$A$14,AB182=[2]Matrica!$E$3),[2]Matrica!$G$14,IF(AND(AA182=[2]Matrica!$A$14,AB182=[2]Matrica!$H$3),[2]Matrica!$J$14,IF(AND(AA182=[2]Matrica!$A$15,AB182=[2]Matrica!$B$3),[2]Matrica!$D$15,IF(AND(AA182=[2]Matrica!$A$15,AB182=[2]Matrica!$E$3),[2]Matrica!$G$15,IF(AND(AA182=[2]Matrica!$A$15,AB182=[2]Matrica!$H$3),[2]Matrica!$J$15,IF(AND(AA182=[2]Matrica!$A$16,AB182=[2]Matrica!$B$3),[2]Matrica!$D$16,IF(AND(AA182=[2]Matrica!$A$16,AB182=[2]Matrica!$E$3),[2]Matrica!$G$16,IF(AND(AA182=[2]Matrica!$A$16,AB182=[2]Matrica!$H$3),[2]Matrica!$J$16,"")))))))))))))))))))))))))))))))))))))))</f>
        <v>3.83</v>
      </c>
      <c r="AA182" s="63" t="s">
        <v>9</v>
      </c>
      <c r="AB182" s="64">
        <v>2</v>
      </c>
      <c r="AC182" s="63">
        <v>3.58</v>
      </c>
      <c r="AD182" s="63" t="s">
        <v>9</v>
      </c>
      <c r="AE182" s="64">
        <v>2</v>
      </c>
      <c r="AF182" s="63">
        <v>3.58</v>
      </c>
      <c r="AG182" s="47">
        <v>3</v>
      </c>
    </row>
    <row r="183" spans="3:33" ht="30" x14ac:dyDescent="0.25">
      <c r="C183" s="38" t="s">
        <v>329</v>
      </c>
      <c r="D183" s="43" t="s">
        <v>330</v>
      </c>
      <c r="E183" s="39" t="s">
        <v>10</v>
      </c>
      <c r="F183" s="43" t="s">
        <v>304</v>
      </c>
      <c r="G183" s="38"/>
      <c r="H183" s="38"/>
      <c r="I183" s="38"/>
      <c r="J183" s="38">
        <v>17.32</v>
      </c>
      <c r="K183" s="38">
        <v>17.32</v>
      </c>
      <c r="L183" s="42">
        <v>17.32</v>
      </c>
      <c r="M183" s="42">
        <v>17.32</v>
      </c>
      <c r="N183" s="41">
        <v>2871.8</v>
      </c>
      <c r="O183" s="41">
        <v>49739.576000000001</v>
      </c>
      <c r="P183" s="41">
        <v>49739.576000000001</v>
      </c>
      <c r="Q183" s="41">
        <f t="shared" si="41"/>
        <v>17.654737962979397</v>
      </c>
      <c r="R183" s="41">
        <f t="shared" si="42"/>
        <v>17.654737962979397</v>
      </c>
      <c r="S183" s="41">
        <f t="shared" si="48"/>
        <v>3.48</v>
      </c>
      <c r="T183" s="38" t="str">
        <f>IF(AND('[2]Радна места'!S183&gt;=[2]Matrica!$B$4,'[2]Радна места'!S183&lt;=[2]Matrica!$J$4),"XIII",IF(AND('[2]Радна места'!S183&gt;=[2]Matrica!$B$5,'[2]Радна места'!S183&lt;=[2]Matrica!$J$5),"XII",IF(AND('[2]Радна места'!S183&gt;=[2]Matrica!$B$6,'[2]Радна места'!S183&lt;=[2]Matrica!$J$6),"XI",IF(AND('[2]Радна места'!S183&gt;=[2]Matrica!$B$7,'[2]Радна места'!S183&lt;=[2]Matrica!$J$7),"X",IF(AND('[2]Радна места'!S183&gt;=[2]Matrica!$B$8,'[2]Радна места'!S183&lt;=[2]Matrica!$J$8),"IX",IF(AND('[2]Радна места'!S183&gt;=[2]Matrica!$B$9,'[2]Радна места'!S183&lt;=[2]Matrica!$J$9),"VIII",IF(AND('[2]Радна места'!S183&gt;=[2]Matrica!$B$10,'[2]Радна места'!S183&lt;=[2]Matrica!$J$10),"VII",IF(AND('[2]Радна места'!S183&gt;=[2]Matrica!$B$11,'[2]Радна места'!S183&lt;=[2]Matrica!$J$11),"VI",IF(AND('[2]Радна места'!S183&gt;=[2]Matrica!$B$12,'[2]Радна места'!S183&lt;=[2]Matrica!$J$12),"V",IF(AND('[2]Радна места'!S183&gt;=[2]Matrica!$B$13,'[2]Радна места'!S183&lt;=[2]Matrica!$J$13),"IV",IF(AND('[2]Радна места'!S183&gt;=[2]Matrica!$B$14,'[2]Радна места'!S183&lt;=[2]Matrica!$J$14),"III",IF(AND('[2]Радна места'!S183&gt;=[2]Matrica!$B$15,'[2]Радна места'!S183&lt;=[2]Matrica!$J$15),"II",IF(AND('[2]Радна места'!S183&gt;=1.1,'[2]Радна места'!S183&lt;=[2]Matrica!$J$16),"I","")))))))))))))</f>
        <v>VIII</v>
      </c>
      <c r="U183" s="38" t="str">
        <f t="shared" si="49"/>
        <v>1</v>
      </c>
      <c r="V183" s="41">
        <f t="shared" si="50"/>
        <v>3.48</v>
      </c>
      <c r="W183" s="38" t="str">
        <f>IF(AND('[2]Радна места'!V183&gt;=[2]Matrica!$B$4,'[2]Радна места'!V183&lt;=[2]Matrica!$J$4),"XIII",IF(AND('[2]Радна места'!V183&gt;=[2]Matrica!$B$5,'[2]Радна места'!V183&lt;=[2]Matrica!$J$5),"XII",IF(AND('[2]Радна места'!V183&gt;=[2]Matrica!$B$6,'[2]Радна места'!V183&lt;=[2]Matrica!$J$6),"XI",IF(AND('[2]Радна места'!V183&gt;=[2]Matrica!$B$7,'[2]Радна места'!V183&lt;=[2]Matrica!$J$7),"X",IF(AND('[2]Радна места'!V183&gt;=[2]Matrica!$B$8,'[2]Радна места'!V183&lt;=[2]Matrica!$J$8),"IX",IF(AND('[2]Радна места'!V183&gt;=[2]Matrica!$B$9,'[2]Радна места'!V183&lt;=[2]Matrica!$J$9),"VIII",IF(AND('[2]Радна места'!V183&gt;=[2]Matrica!$B$10,'[2]Радна места'!V183&lt;=[2]Matrica!$J$10),"VII",IF(AND('[2]Радна места'!V183&gt;=[2]Matrica!$B$11,'[2]Радна места'!V183&lt;=[2]Matrica!$J$11),"VI",IF(AND('[2]Радна места'!V183&gt;=[2]Matrica!$B$12,'[2]Радна места'!V183&lt;=[2]Matrica!$J$12),"V",IF(AND('[2]Радна места'!V183&gt;=[2]Matrica!$B$13,'[2]Радна места'!V183&lt;=[2]Matrica!$J$13),"IV",IF(AND('[2]Радна места'!V183&gt;=[2]Matrica!$B$14,'[2]Радна места'!V183&lt;=[2]Matrica!$J$14),"III",IF(AND('[2]Радна места'!V183&gt;=[2]Matrica!$B$15,'[2]Радна места'!V183&lt;=[2]Matrica!$J$15),"II",IF(AND('[2]Радна места'!V183&gt;=1.1,'[2]Радна места'!V183&lt;=[2]Matrica!$J$16),"I","")))))))))))))</f>
        <v>VIII</v>
      </c>
      <c r="X183" s="38" t="str">
        <f t="shared" si="51"/>
        <v>1</v>
      </c>
      <c r="Y183" s="38">
        <f>IF(AND(AA183=[2]Matrica!$A$4,AB183=[2]Matrica!$B$3),[2]Matrica!$B$4,IF(AND(AA183=[2]Matrica!$A$4,AB183=[2]Matrica!$E$3),[2]Matrica!$E$4,IF(AND(AA183=[2]Matrica!$A$4,AB183=[2]Matrica!$H$3),[2]Matrica!$H$4,IF(AND(AA183=[2]Matrica!$A$5,AB183=[2]Matrica!$B$3),[2]Matrica!$B$5,IF(AND(AA183=[2]Matrica!$A$5,AB183=[2]Matrica!$E$3),[2]Matrica!$E$5,IF(AND(AA183=[2]Matrica!$A$5,AB183=[2]Matrica!$H$3),[2]Matrica!$H$5,IF(AND(AA183=[2]Matrica!$A$6,AB183=[2]Matrica!$B$3),[2]Matrica!$B$6,IF(AND(AA183=[2]Matrica!$A$6,AB183=[2]Matrica!$E$3),[2]Matrica!$E$6,IF(AND(AA183=[2]Matrica!$A$6,AB183=[2]Matrica!$H$3),[2]Matrica!$H$6,IF(AND(AA183=[2]Matrica!$A$7,AB183=[2]Matrica!$B$3),[2]Matrica!$B$7,IF(AND(AA183=[2]Matrica!$A$7,AB183=[2]Matrica!$E$3),[2]Matrica!$E$7,IF(AND(AA183=[2]Matrica!$A$7,AB183=[2]Matrica!$H$3),[2]Matrica!$H$7,IF(AND(AA183=[2]Matrica!$A$8,AB183=[2]Matrica!$B$3),[2]Matrica!$B$8,IF(AND(AA183=[2]Matrica!$A$8,AB183=[2]Matrica!$E$3),[2]Matrica!$E$8,IF(AND(AA183=[2]Matrica!$A$8,AB183=[2]Matrica!$H$3),[2]Matrica!$H$8,IF(AND(AA183=[2]Matrica!$A$9,AB183=[2]Matrica!$B$3),[2]Matrica!$B$9,IF(AND(AA183=[2]Matrica!$A$9,AB183=[2]Matrica!$E$3),[2]Matrica!$E$9,IF(AND(AA183=[2]Matrica!$A$9,AB183=[2]Matrica!$H$3),[2]Matrica!$H$9,IF(AND(AA183=[2]Matrica!$A$10,AB183=[2]Matrica!$B$3),[2]Matrica!$B$10,IF(AND(AA183=[2]Matrica!$A$10,AB183=[2]Matrica!$E$3),[2]Matrica!$E$10,IF(AND(AA183=[2]Matrica!$A$10,AB183=[2]Matrica!$H$3),[2]Matrica!$H$10,IF(AND(AA183=[2]Matrica!$A$11,AB183=[2]Matrica!$B$3),[2]Matrica!$B$11,IF(AND(AA183=[2]Matrica!$A$11,AB183=[2]Matrica!$E$3),[2]Matrica!$E$11,IF(AND(AA183=[2]Matrica!$A$11,AB183=[2]Matrica!$H$3),[2]Matrica!$H$11,IF(AND(AA183=[2]Matrica!$A$12,AB183=[2]Matrica!$B$3),[2]Matrica!$B$12,IF(AND(AA183=[2]Matrica!$A$12,AB183=[2]Matrica!$E$3),[2]Matrica!$E$12,IF(AND(AA183=[2]Matrica!$A$12,AB183=[2]Matrica!$H$3),[2]Matrica!$H$12,IF(AND(AA183=[2]Matrica!$A$13,AB183=[2]Matrica!$B$3),[2]Matrica!$B$13,IF(AND(AA183=[2]Matrica!$A$13,AB183=[2]Matrica!$E$3),[2]Matrica!$E$13,IF(AND(AA183=[2]Matrica!$A$13,AB183=[2]Matrica!$H$3),[2]Matrica!$H$13,IF(AND(AA183=[2]Matrica!$A$14,AB183=[2]Matrica!$B$3),[2]Matrica!$B$14,IF(AND(AA183=[2]Matrica!$A$14,AB183=[2]Matrica!$E$3),[2]Matrica!$E$14,IF(AND(AA183=[2]Matrica!$A$14,AB183=[2]Matrica!$H$3),[2]Matrica!$H$14,IF(AND(AA183=[2]Matrica!$A$15,AB183=[2]Matrica!$B$3),[2]Matrica!$B$15,IF(AND(AA183=[2]Matrica!$A$15,AB183=[2]Matrica!$E$3),[2]Matrica!$E$15,IF(AND(AA183=[2]Matrica!$A$15,AB183=[2]Matrica!$H$3),[2]Matrica!$H$15,IF(AND(AA183=[2]Matrica!$A$16,AB183=[2]Matrica!$B$3),[2]Matrica!$B$16,IF(AND(AA183=[2]Matrica!$A$16,AB183=[2]Matrica!$E$3),[2]Matrica!$E$16,IF(AND(AA183=[2]Matrica!$A$16,AB183=[2]Matrica!$H$3),[2]Matrica!$H$16,"")))))))))))))))))))))))))))))))))))))))</f>
        <v>3.35</v>
      </c>
      <c r="Z183" s="38">
        <f>IF(AND(AA183=[2]Matrica!$A$4,AB183=[2]Matrica!$B$3),[2]Matrica!$D$4,IF(AND(AA183=[2]Matrica!$A$4,AB183=[2]Matrica!$E$3),[2]Matrica!$G$4,IF(AND(AA183=[2]Matrica!$A$4,AB183=[2]Matrica!$H$3),[2]Matrica!$J$4,IF(AND(AA183=[2]Matrica!$A$5,AB183=[2]Matrica!$B$3),[2]Matrica!$D$5,IF(AND(AA183=[2]Matrica!$A$5,AB183=[2]Matrica!$E$3),[2]Matrica!$G$5,IF(AND(AA183=[2]Matrica!$A$5,AB183=[2]Matrica!$H$3),[2]Matrica!$J$5,IF(AND(AA183=[2]Matrica!$A$6,AB183=[2]Matrica!$B$3),[2]Matrica!$D$6,IF(AND(AA183=[2]Matrica!$A$6,AB183=[2]Matrica!$E$3),[2]Matrica!$G$6,IF(AND(AA183=[2]Matrica!$A$6,AB183=[2]Matrica!$H$3),[2]Matrica!$J$6,IF(AND(AA183=[2]Matrica!$A$7,AB183=[2]Matrica!$B$3),[2]Matrica!$D$7,IF(AND(AA183=[2]Matrica!$A$7,AB183=[2]Matrica!$E$3),[2]Matrica!$G$7,IF(AND(AA183=[2]Matrica!$A$7,AB183=[2]Matrica!$H$3),[2]Matrica!$J$7,IF(AND(AA183=[2]Matrica!$A$8,AB183=[2]Matrica!$B$3),[2]Matrica!$D$8,IF(AND(AA183=[2]Matrica!$A$8,AB183=[2]Matrica!$E$3),[2]Matrica!$G$8,IF(AND(AA183=[2]Matrica!$A$8,AB183=[2]Matrica!$H$3),[2]Matrica!$J$8,IF(AND(AA183=[2]Matrica!$A$9,AB183=[2]Matrica!$B$3),[2]Matrica!$D$9,IF(AND(AA183=[2]Matrica!$A$9,AB183=[2]Matrica!$E$3),[2]Matrica!$G$9,IF(AND(AA183=[2]Matrica!$A$9,AB183=[2]Matrica!$H$3),[2]Matrica!$J$9,IF(AND(AA183=[2]Matrica!$A$10,AB183=[2]Matrica!$B$3),[2]Matrica!$D$10,IF(AND(AA183=[2]Matrica!$A$10,AB183=[2]Matrica!$E$3),[2]Matrica!$G$10,IF(AND(AA183=[2]Matrica!$A$10,AB183=[2]Matrica!$H$3),[2]Matrica!$J$10,IF(AND(AA183=[2]Matrica!$A$11,AB183=[2]Matrica!$B$3),[2]Matrica!$D$11,IF(AND(AA183=[2]Matrica!$A$11,AB183=[2]Matrica!$E$3),[2]Matrica!$G$11,IF(AND(AA183=[2]Matrica!$A$11,AB183=[2]Matrica!$H$3),[2]Matrica!$J$11,IF(AND(AA183=[2]Matrica!$A$12,AB183=[2]Matrica!$B$3),[2]Matrica!$D$12,IF(AND(AA183=[2]Matrica!$A$12,AB183=[2]Matrica!$E$3),[2]Matrica!$G$12,IF(AND(AA183=[2]Matrica!$A$12,AB183=[2]Matrica!$H$3),[2]Matrica!$J$12,IF(AND(AA183=[2]Matrica!$A$13,AB183=[2]Matrica!$B$3),[2]Matrica!$D$13,IF(AND(AA183=[2]Matrica!$A$13,AB183=[2]Matrica!$E$3),[2]Matrica!$G$13,IF(AND(AA183=[2]Matrica!$A$13,AB183=[2]Matrica!$H$3),[2]Matrica!$J$13,IF(AND(AA183=[2]Matrica!$A$14,AB183=[2]Matrica!$B$3),[2]Matrica!$D$14,IF(AND(AA183=[2]Matrica!$A$14,AB183=[2]Matrica!$E$3),[2]Matrica!$G$14,IF(AND(AA183=[2]Matrica!$A$14,AB183=[2]Matrica!$H$3),[2]Matrica!$J$14,IF(AND(AA183=[2]Matrica!$A$15,AB183=[2]Matrica!$B$3),[2]Matrica!$D$15,IF(AND(AA183=[2]Matrica!$A$15,AB183=[2]Matrica!$E$3),[2]Matrica!$G$15,IF(AND(AA183=[2]Matrica!$A$15,AB183=[2]Matrica!$H$3),[2]Matrica!$J$15,IF(AND(AA183=[2]Matrica!$A$16,AB183=[2]Matrica!$B$3),[2]Matrica!$D$16,IF(AND(AA183=[2]Matrica!$A$16,AB183=[2]Matrica!$E$3),[2]Matrica!$G$16,IF(AND(AA183=[2]Matrica!$A$16,AB183=[2]Matrica!$H$3),[2]Matrica!$J$16,"")))))))))))))))))))))))))))))))))))))))</f>
        <v>3.57</v>
      </c>
      <c r="AA183" s="63" t="s">
        <v>9</v>
      </c>
      <c r="AB183" s="64">
        <v>1</v>
      </c>
      <c r="AC183" s="63">
        <v>3.48</v>
      </c>
      <c r="AD183" s="63" t="s">
        <v>9</v>
      </c>
      <c r="AE183" s="64">
        <v>1</v>
      </c>
      <c r="AF183" s="63">
        <v>3.48</v>
      </c>
      <c r="AG183" s="47">
        <v>2</v>
      </c>
    </row>
    <row r="184" spans="3:33" ht="30" x14ac:dyDescent="0.25">
      <c r="C184" s="38" t="s">
        <v>331</v>
      </c>
      <c r="D184" s="43" t="s">
        <v>332</v>
      </c>
      <c r="E184" s="39" t="s">
        <v>10</v>
      </c>
      <c r="F184" s="43" t="s">
        <v>304</v>
      </c>
      <c r="G184" s="38"/>
      <c r="H184" s="38"/>
      <c r="I184" s="38"/>
      <c r="J184" s="38">
        <v>16.95</v>
      </c>
      <c r="K184" s="38">
        <v>16.95</v>
      </c>
      <c r="L184" s="42">
        <v>16.95</v>
      </c>
      <c r="M184" s="42">
        <v>16.95</v>
      </c>
      <c r="N184" s="41">
        <v>2871.8</v>
      </c>
      <c r="O184" s="41">
        <v>48677.01</v>
      </c>
      <c r="P184" s="41">
        <v>48677.01</v>
      </c>
      <c r="Q184" s="41">
        <f t="shared" si="41"/>
        <v>17.277587094255242</v>
      </c>
      <c r="R184" s="41">
        <f t="shared" si="42"/>
        <v>17.277587094255242</v>
      </c>
      <c r="S184" s="41">
        <f t="shared" si="48"/>
        <v>3.41</v>
      </c>
      <c r="T184" s="38" t="str">
        <f>IF(AND('[2]Радна места'!S184&gt;=[2]Matrica!$B$4,'[2]Радна места'!S184&lt;=[2]Matrica!$J$4),"XIII",IF(AND('[2]Радна места'!S184&gt;=[2]Matrica!$B$5,'[2]Радна места'!S184&lt;=[2]Matrica!$J$5),"XII",IF(AND('[2]Радна места'!S184&gt;=[2]Matrica!$B$6,'[2]Радна места'!S184&lt;=[2]Matrica!$J$6),"XI",IF(AND('[2]Радна места'!S184&gt;=[2]Matrica!$B$7,'[2]Радна места'!S184&lt;=[2]Matrica!$J$7),"X",IF(AND('[2]Радна места'!S184&gt;=[2]Matrica!$B$8,'[2]Радна места'!S184&lt;=[2]Matrica!$J$8),"IX",IF(AND('[2]Радна места'!S184&gt;=[2]Matrica!$B$9,'[2]Радна места'!S184&lt;=[2]Matrica!$J$9),"VIII",IF(AND('[2]Радна места'!S184&gt;=[2]Matrica!$B$10,'[2]Радна места'!S184&lt;=[2]Matrica!$J$10),"VII",IF(AND('[2]Радна места'!S184&gt;=[2]Matrica!$B$11,'[2]Радна места'!S184&lt;=[2]Matrica!$J$11),"VI",IF(AND('[2]Радна места'!S184&gt;=[2]Matrica!$B$12,'[2]Радна места'!S184&lt;=[2]Matrica!$J$12),"V",IF(AND('[2]Радна места'!S184&gt;=[2]Matrica!$B$13,'[2]Радна места'!S184&lt;=[2]Matrica!$J$13),"IV",IF(AND('[2]Радна места'!S184&gt;=[2]Matrica!$B$14,'[2]Радна места'!S184&lt;=[2]Matrica!$J$14),"III",IF(AND('[2]Радна места'!S184&gt;=[2]Matrica!$B$15,'[2]Радна места'!S184&lt;=[2]Matrica!$J$15),"II",IF(AND('[2]Радна места'!S184&gt;=1.1,'[2]Радна места'!S184&lt;=[2]Matrica!$J$16),"I","")))))))))))))</f>
        <v>VIII</v>
      </c>
      <c r="U184" s="38" t="str">
        <f t="shared" si="49"/>
        <v>1</v>
      </c>
      <c r="V184" s="41">
        <f t="shared" si="50"/>
        <v>3.41</v>
      </c>
      <c r="W184" s="38" t="str">
        <f>IF(AND('[2]Радна места'!V184&gt;=[2]Matrica!$B$4,'[2]Радна места'!V184&lt;=[2]Matrica!$J$4),"XIII",IF(AND('[2]Радна места'!V184&gt;=[2]Matrica!$B$5,'[2]Радна места'!V184&lt;=[2]Matrica!$J$5),"XII",IF(AND('[2]Радна места'!V184&gt;=[2]Matrica!$B$6,'[2]Радна места'!V184&lt;=[2]Matrica!$J$6),"XI",IF(AND('[2]Радна места'!V184&gt;=[2]Matrica!$B$7,'[2]Радна места'!V184&lt;=[2]Matrica!$J$7),"X",IF(AND('[2]Радна места'!V184&gt;=[2]Matrica!$B$8,'[2]Радна места'!V184&lt;=[2]Matrica!$J$8),"IX",IF(AND('[2]Радна места'!V184&gt;=[2]Matrica!$B$9,'[2]Радна места'!V184&lt;=[2]Matrica!$J$9),"VIII",IF(AND('[2]Радна места'!V184&gt;=[2]Matrica!$B$10,'[2]Радна места'!V184&lt;=[2]Matrica!$J$10),"VII",IF(AND('[2]Радна места'!V184&gt;=[2]Matrica!$B$11,'[2]Радна места'!V184&lt;=[2]Matrica!$J$11),"VI",IF(AND('[2]Радна места'!V184&gt;=[2]Matrica!$B$12,'[2]Радна места'!V184&lt;=[2]Matrica!$J$12),"V",IF(AND('[2]Радна места'!V184&gt;=[2]Matrica!$B$13,'[2]Радна места'!V184&lt;=[2]Matrica!$J$13),"IV",IF(AND('[2]Радна места'!V184&gt;=[2]Matrica!$B$14,'[2]Радна места'!V184&lt;=[2]Matrica!$J$14),"III",IF(AND('[2]Радна места'!V184&gt;=[2]Matrica!$B$15,'[2]Радна места'!V184&lt;=[2]Matrica!$J$15),"II",IF(AND('[2]Радна места'!V184&gt;=1.1,'[2]Радна места'!V184&lt;=[2]Matrica!$J$16),"I","")))))))))))))</f>
        <v>VIII</v>
      </c>
      <c r="X184" s="38" t="str">
        <f t="shared" si="51"/>
        <v>1</v>
      </c>
      <c r="Y184" s="38">
        <f>IF(AND(AA184=[2]Matrica!$A$4,AB184=[2]Matrica!$B$3),[2]Matrica!$B$4,IF(AND(AA184=[2]Matrica!$A$4,AB184=[2]Matrica!$E$3),[2]Matrica!$E$4,IF(AND(AA184=[2]Matrica!$A$4,AB184=[2]Matrica!$H$3),[2]Matrica!$H$4,IF(AND(AA184=[2]Matrica!$A$5,AB184=[2]Matrica!$B$3),[2]Matrica!$B$5,IF(AND(AA184=[2]Matrica!$A$5,AB184=[2]Matrica!$E$3),[2]Matrica!$E$5,IF(AND(AA184=[2]Matrica!$A$5,AB184=[2]Matrica!$H$3),[2]Matrica!$H$5,IF(AND(AA184=[2]Matrica!$A$6,AB184=[2]Matrica!$B$3),[2]Matrica!$B$6,IF(AND(AA184=[2]Matrica!$A$6,AB184=[2]Matrica!$E$3),[2]Matrica!$E$6,IF(AND(AA184=[2]Matrica!$A$6,AB184=[2]Matrica!$H$3),[2]Matrica!$H$6,IF(AND(AA184=[2]Matrica!$A$7,AB184=[2]Matrica!$B$3),[2]Matrica!$B$7,IF(AND(AA184=[2]Matrica!$A$7,AB184=[2]Matrica!$E$3),[2]Matrica!$E$7,IF(AND(AA184=[2]Matrica!$A$7,AB184=[2]Matrica!$H$3),[2]Matrica!$H$7,IF(AND(AA184=[2]Matrica!$A$8,AB184=[2]Matrica!$B$3),[2]Matrica!$B$8,IF(AND(AA184=[2]Matrica!$A$8,AB184=[2]Matrica!$E$3),[2]Matrica!$E$8,IF(AND(AA184=[2]Matrica!$A$8,AB184=[2]Matrica!$H$3),[2]Matrica!$H$8,IF(AND(AA184=[2]Matrica!$A$9,AB184=[2]Matrica!$B$3),[2]Matrica!$B$9,IF(AND(AA184=[2]Matrica!$A$9,AB184=[2]Matrica!$E$3),[2]Matrica!$E$9,IF(AND(AA184=[2]Matrica!$A$9,AB184=[2]Matrica!$H$3),[2]Matrica!$H$9,IF(AND(AA184=[2]Matrica!$A$10,AB184=[2]Matrica!$B$3),[2]Matrica!$B$10,IF(AND(AA184=[2]Matrica!$A$10,AB184=[2]Matrica!$E$3),[2]Matrica!$E$10,IF(AND(AA184=[2]Matrica!$A$10,AB184=[2]Matrica!$H$3),[2]Matrica!$H$10,IF(AND(AA184=[2]Matrica!$A$11,AB184=[2]Matrica!$B$3),[2]Matrica!$B$11,IF(AND(AA184=[2]Matrica!$A$11,AB184=[2]Matrica!$E$3),[2]Matrica!$E$11,IF(AND(AA184=[2]Matrica!$A$11,AB184=[2]Matrica!$H$3),[2]Matrica!$H$11,IF(AND(AA184=[2]Matrica!$A$12,AB184=[2]Matrica!$B$3),[2]Matrica!$B$12,IF(AND(AA184=[2]Matrica!$A$12,AB184=[2]Matrica!$E$3),[2]Matrica!$E$12,IF(AND(AA184=[2]Matrica!$A$12,AB184=[2]Matrica!$H$3),[2]Matrica!$H$12,IF(AND(AA184=[2]Matrica!$A$13,AB184=[2]Matrica!$B$3),[2]Matrica!$B$13,IF(AND(AA184=[2]Matrica!$A$13,AB184=[2]Matrica!$E$3),[2]Matrica!$E$13,IF(AND(AA184=[2]Matrica!$A$13,AB184=[2]Matrica!$H$3),[2]Matrica!$H$13,IF(AND(AA184=[2]Matrica!$A$14,AB184=[2]Matrica!$B$3),[2]Matrica!$B$14,IF(AND(AA184=[2]Matrica!$A$14,AB184=[2]Matrica!$E$3),[2]Matrica!$E$14,IF(AND(AA184=[2]Matrica!$A$14,AB184=[2]Matrica!$H$3),[2]Matrica!$H$14,IF(AND(AA184=[2]Matrica!$A$15,AB184=[2]Matrica!$B$3),[2]Matrica!$B$15,IF(AND(AA184=[2]Matrica!$A$15,AB184=[2]Matrica!$E$3),[2]Matrica!$E$15,IF(AND(AA184=[2]Matrica!$A$15,AB184=[2]Matrica!$H$3),[2]Matrica!$H$15,IF(AND(AA184=[2]Matrica!$A$16,AB184=[2]Matrica!$B$3),[2]Matrica!$B$16,IF(AND(AA184=[2]Matrica!$A$16,AB184=[2]Matrica!$E$3),[2]Matrica!$E$16,IF(AND(AA184=[2]Matrica!$A$16,AB184=[2]Matrica!$H$3),[2]Matrica!$H$16,"")))))))))))))))))))))))))))))))))))))))</f>
        <v>3.84</v>
      </c>
      <c r="Z184" s="38">
        <f>IF(AND(AA184=[2]Matrica!$A$4,AB184=[2]Matrica!$B$3),[2]Matrica!$D$4,IF(AND(AA184=[2]Matrica!$A$4,AB184=[2]Matrica!$E$3),[2]Matrica!$G$4,IF(AND(AA184=[2]Matrica!$A$4,AB184=[2]Matrica!$H$3),[2]Matrica!$J$4,IF(AND(AA184=[2]Matrica!$A$5,AB184=[2]Matrica!$B$3),[2]Matrica!$D$5,IF(AND(AA184=[2]Matrica!$A$5,AB184=[2]Matrica!$E$3),[2]Matrica!$G$5,IF(AND(AA184=[2]Matrica!$A$5,AB184=[2]Matrica!$H$3),[2]Matrica!$J$5,IF(AND(AA184=[2]Matrica!$A$6,AB184=[2]Matrica!$B$3),[2]Matrica!$D$6,IF(AND(AA184=[2]Matrica!$A$6,AB184=[2]Matrica!$E$3),[2]Matrica!$G$6,IF(AND(AA184=[2]Matrica!$A$6,AB184=[2]Matrica!$H$3),[2]Matrica!$J$6,IF(AND(AA184=[2]Matrica!$A$7,AB184=[2]Matrica!$B$3),[2]Matrica!$D$7,IF(AND(AA184=[2]Matrica!$A$7,AB184=[2]Matrica!$E$3),[2]Matrica!$G$7,IF(AND(AA184=[2]Matrica!$A$7,AB184=[2]Matrica!$H$3),[2]Matrica!$J$7,IF(AND(AA184=[2]Matrica!$A$8,AB184=[2]Matrica!$B$3),[2]Matrica!$D$8,IF(AND(AA184=[2]Matrica!$A$8,AB184=[2]Matrica!$E$3),[2]Matrica!$G$8,IF(AND(AA184=[2]Matrica!$A$8,AB184=[2]Matrica!$H$3),[2]Matrica!$J$8,IF(AND(AA184=[2]Matrica!$A$9,AB184=[2]Matrica!$B$3),[2]Matrica!$D$9,IF(AND(AA184=[2]Matrica!$A$9,AB184=[2]Matrica!$E$3),[2]Matrica!$G$9,IF(AND(AA184=[2]Matrica!$A$9,AB184=[2]Matrica!$H$3),[2]Matrica!$J$9,IF(AND(AA184=[2]Matrica!$A$10,AB184=[2]Matrica!$B$3),[2]Matrica!$D$10,IF(AND(AA184=[2]Matrica!$A$10,AB184=[2]Matrica!$E$3),[2]Matrica!$G$10,IF(AND(AA184=[2]Matrica!$A$10,AB184=[2]Matrica!$H$3),[2]Matrica!$J$10,IF(AND(AA184=[2]Matrica!$A$11,AB184=[2]Matrica!$B$3),[2]Matrica!$D$11,IF(AND(AA184=[2]Matrica!$A$11,AB184=[2]Matrica!$E$3),[2]Matrica!$G$11,IF(AND(AA184=[2]Matrica!$A$11,AB184=[2]Matrica!$H$3),[2]Matrica!$J$11,IF(AND(AA184=[2]Matrica!$A$12,AB184=[2]Matrica!$B$3),[2]Matrica!$D$12,IF(AND(AA184=[2]Matrica!$A$12,AB184=[2]Matrica!$E$3),[2]Matrica!$G$12,IF(AND(AA184=[2]Matrica!$A$12,AB184=[2]Matrica!$H$3),[2]Matrica!$J$12,IF(AND(AA184=[2]Matrica!$A$13,AB184=[2]Matrica!$B$3),[2]Matrica!$D$13,IF(AND(AA184=[2]Matrica!$A$13,AB184=[2]Matrica!$E$3),[2]Matrica!$G$13,IF(AND(AA184=[2]Matrica!$A$13,AB184=[2]Matrica!$H$3),[2]Matrica!$J$13,IF(AND(AA184=[2]Matrica!$A$14,AB184=[2]Matrica!$B$3),[2]Matrica!$D$14,IF(AND(AA184=[2]Matrica!$A$14,AB184=[2]Matrica!$E$3),[2]Matrica!$G$14,IF(AND(AA184=[2]Matrica!$A$14,AB184=[2]Matrica!$H$3),[2]Matrica!$J$14,IF(AND(AA184=[2]Matrica!$A$15,AB184=[2]Matrica!$B$3),[2]Matrica!$D$15,IF(AND(AA184=[2]Matrica!$A$15,AB184=[2]Matrica!$E$3),[2]Matrica!$G$15,IF(AND(AA184=[2]Matrica!$A$15,AB184=[2]Matrica!$H$3),[2]Matrica!$J$15,IF(AND(AA184=[2]Matrica!$A$16,AB184=[2]Matrica!$B$3),[2]Matrica!$D$16,IF(AND(AA184=[2]Matrica!$A$16,AB184=[2]Matrica!$E$3),[2]Matrica!$G$16,IF(AND(AA184=[2]Matrica!$A$16,AB184=[2]Matrica!$H$3),[2]Matrica!$J$16,"")))))))))))))))))))))))))))))))))))))))</f>
        <v>3.96</v>
      </c>
      <c r="AA184" s="63" t="s">
        <v>9</v>
      </c>
      <c r="AB184" s="64">
        <v>3</v>
      </c>
      <c r="AC184" s="63">
        <v>3.84</v>
      </c>
      <c r="AD184" s="63" t="s">
        <v>10</v>
      </c>
      <c r="AE184" s="64">
        <v>3</v>
      </c>
      <c r="AF184" s="63">
        <v>3.34</v>
      </c>
      <c r="AG184" s="47">
        <v>15</v>
      </c>
    </row>
    <row r="185" spans="3:33" ht="30" x14ac:dyDescent="0.25">
      <c r="C185" s="38" t="s">
        <v>333</v>
      </c>
      <c r="D185" s="43" t="s">
        <v>334</v>
      </c>
      <c r="E185" s="39" t="s">
        <v>360</v>
      </c>
      <c r="F185" s="43" t="s">
        <v>304</v>
      </c>
      <c r="G185" s="38"/>
      <c r="H185" s="38"/>
      <c r="I185" s="38"/>
      <c r="J185" s="38">
        <v>16.95</v>
      </c>
      <c r="K185" s="38">
        <v>16.95</v>
      </c>
      <c r="L185" s="42">
        <v>16.95</v>
      </c>
      <c r="M185" s="42">
        <v>16.95</v>
      </c>
      <c r="N185" s="41">
        <v>2736.86</v>
      </c>
      <c r="O185" s="41">
        <v>46389.777000000002</v>
      </c>
      <c r="P185" s="41">
        <v>46389.777000000002</v>
      </c>
      <c r="Q185" s="41">
        <f t="shared" si="41"/>
        <v>16.465748664525176</v>
      </c>
      <c r="R185" s="41">
        <f t="shared" si="42"/>
        <v>16.465748664525176</v>
      </c>
      <c r="S185" s="41">
        <f t="shared" si="48"/>
        <v>3.25</v>
      </c>
      <c r="T185" s="38" t="str">
        <f>IF(AND('[2]Радна места'!S185&gt;=[2]Matrica!$B$4,'[2]Радна места'!S185&lt;=[2]Matrica!$J$4),"XIII",IF(AND('[2]Радна места'!S185&gt;=[2]Matrica!$B$5,'[2]Радна места'!S185&lt;=[2]Matrica!$J$5),"XII",IF(AND('[2]Радна места'!S185&gt;=[2]Matrica!$B$6,'[2]Радна места'!S185&lt;=[2]Matrica!$J$6),"XI",IF(AND('[2]Радна места'!S185&gt;=[2]Matrica!$B$7,'[2]Радна места'!S185&lt;=[2]Matrica!$J$7),"X",IF(AND('[2]Радна места'!S185&gt;=[2]Matrica!$B$8,'[2]Радна места'!S185&lt;=[2]Matrica!$J$8),"IX",IF(AND('[2]Радна места'!S185&gt;=[2]Matrica!$B$9,'[2]Радна места'!S185&lt;=[2]Matrica!$J$9),"VIII",IF(AND('[2]Радна места'!S185&gt;=[2]Matrica!$B$10,'[2]Радна места'!S185&lt;=[2]Matrica!$J$10),"VII",IF(AND('[2]Радна места'!S185&gt;=[2]Matrica!$B$11,'[2]Радна места'!S185&lt;=[2]Matrica!$J$11),"VI",IF(AND('[2]Радна места'!S185&gt;=[2]Matrica!$B$12,'[2]Радна места'!S185&lt;=[2]Matrica!$J$12),"V",IF(AND('[2]Радна места'!S185&gt;=[2]Matrica!$B$13,'[2]Радна места'!S185&lt;=[2]Matrica!$J$13),"IV",IF(AND('[2]Радна места'!S185&gt;=[2]Matrica!$B$14,'[2]Радна места'!S185&lt;=[2]Matrica!$J$14),"III",IF(AND('[2]Радна места'!S185&gt;=[2]Matrica!$B$15,'[2]Радна места'!S185&lt;=[2]Matrica!$J$15),"II",IF(AND('[2]Радна места'!S185&gt;=1.1,'[2]Радна места'!S185&lt;=[2]Matrica!$J$16),"I","")))))))))))))</f>
        <v>VIII</v>
      </c>
      <c r="U185" s="38" t="str">
        <f t="shared" si="49"/>
        <v>2</v>
      </c>
      <c r="V185" s="41">
        <f t="shared" si="50"/>
        <v>3.25</v>
      </c>
      <c r="W185" s="38" t="str">
        <f>IF(AND('[2]Радна места'!V185&gt;=[2]Matrica!$B$4,'[2]Радна места'!V185&lt;=[2]Matrica!$J$4),"XIII",IF(AND('[2]Радна места'!V185&gt;=[2]Matrica!$B$5,'[2]Радна места'!V185&lt;=[2]Matrica!$J$5),"XII",IF(AND('[2]Радна места'!V185&gt;=[2]Matrica!$B$6,'[2]Радна места'!V185&lt;=[2]Matrica!$J$6),"XI",IF(AND('[2]Радна места'!V185&gt;=[2]Matrica!$B$7,'[2]Радна места'!V185&lt;=[2]Matrica!$J$7),"X",IF(AND('[2]Радна места'!V185&gt;=[2]Matrica!$B$8,'[2]Радна места'!V185&lt;=[2]Matrica!$J$8),"IX",IF(AND('[2]Радна места'!V185&gt;=[2]Matrica!$B$9,'[2]Радна места'!V185&lt;=[2]Matrica!$J$9),"VIII",IF(AND('[2]Радна места'!V185&gt;=[2]Matrica!$B$10,'[2]Радна места'!V185&lt;=[2]Matrica!$J$10),"VII",IF(AND('[2]Радна места'!V185&gt;=[2]Matrica!$B$11,'[2]Радна места'!V185&lt;=[2]Matrica!$J$11),"VI",IF(AND('[2]Радна места'!V185&gt;=[2]Matrica!$B$12,'[2]Радна места'!V185&lt;=[2]Matrica!$J$12),"V",IF(AND('[2]Радна места'!V185&gt;=[2]Matrica!$B$13,'[2]Радна места'!V185&lt;=[2]Matrica!$J$13),"IV",IF(AND('[2]Радна места'!V185&gt;=[2]Matrica!$B$14,'[2]Радна места'!V185&lt;=[2]Matrica!$J$14),"III",IF(AND('[2]Радна места'!V185&gt;=[2]Matrica!$B$15,'[2]Радна места'!V185&lt;=[2]Matrica!$J$15),"II",IF(AND('[2]Радна места'!V185&gt;=1.1,'[2]Радна места'!V185&lt;=[2]Matrica!$J$16),"I","")))))))))))))</f>
        <v>VIII</v>
      </c>
      <c r="X185" s="38" t="str">
        <f t="shared" si="51"/>
        <v>2</v>
      </c>
      <c r="Y185" s="38">
        <f>IF(AND(AA185=[2]Matrica!$A$4,AB185=[2]Matrica!$B$3),[2]Matrica!$B$4,IF(AND(AA185=[2]Matrica!$A$4,AB185=[2]Matrica!$E$3),[2]Matrica!$E$4,IF(AND(AA185=[2]Matrica!$A$4,AB185=[2]Matrica!$H$3),[2]Matrica!$H$4,IF(AND(AA185=[2]Matrica!$A$5,AB185=[2]Matrica!$B$3),[2]Matrica!$B$5,IF(AND(AA185=[2]Matrica!$A$5,AB185=[2]Matrica!$E$3),[2]Matrica!$E$5,IF(AND(AA185=[2]Matrica!$A$5,AB185=[2]Matrica!$H$3),[2]Matrica!$H$5,IF(AND(AA185=[2]Matrica!$A$6,AB185=[2]Matrica!$B$3),[2]Matrica!$B$6,IF(AND(AA185=[2]Matrica!$A$6,AB185=[2]Matrica!$E$3),[2]Matrica!$E$6,IF(AND(AA185=[2]Matrica!$A$6,AB185=[2]Matrica!$H$3),[2]Matrica!$H$6,IF(AND(AA185=[2]Matrica!$A$7,AB185=[2]Matrica!$B$3),[2]Matrica!$B$7,IF(AND(AA185=[2]Matrica!$A$7,AB185=[2]Matrica!$E$3),[2]Matrica!$E$7,IF(AND(AA185=[2]Matrica!$A$7,AB185=[2]Matrica!$H$3),[2]Matrica!$H$7,IF(AND(AA185=[2]Matrica!$A$8,AB185=[2]Matrica!$B$3),[2]Matrica!$B$8,IF(AND(AA185=[2]Matrica!$A$8,AB185=[2]Matrica!$E$3),[2]Matrica!$E$8,IF(AND(AA185=[2]Matrica!$A$8,AB185=[2]Matrica!$H$3),[2]Matrica!$H$8,IF(AND(AA185=[2]Matrica!$A$9,AB185=[2]Matrica!$B$3),[2]Matrica!$B$9,IF(AND(AA185=[2]Matrica!$A$9,AB185=[2]Matrica!$E$3),[2]Matrica!$E$9,IF(AND(AA185=[2]Matrica!$A$9,AB185=[2]Matrica!$H$3),[2]Matrica!$H$9,IF(AND(AA185=[2]Matrica!$A$10,AB185=[2]Matrica!$B$3),[2]Matrica!$B$10,IF(AND(AA185=[2]Matrica!$A$10,AB185=[2]Matrica!$E$3),[2]Matrica!$E$10,IF(AND(AA185=[2]Matrica!$A$10,AB185=[2]Matrica!$H$3),[2]Matrica!$H$10,IF(AND(AA185=[2]Matrica!$A$11,AB185=[2]Matrica!$B$3),[2]Matrica!$B$11,IF(AND(AA185=[2]Matrica!$A$11,AB185=[2]Matrica!$E$3),[2]Matrica!$E$11,IF(AND(AA185=[2]Matrica!$A$11,AB185=[2]Matrica!$H$3),[2]Matrica!$H$11,IF(AND(AA185=[2]Matrica!$A$12,AB185=[2]Matrica!$B$3),[2]Matrica!$B$12,IF(AND(AA185=[2]Matrica!$A$12,AB185=[2]Matrica!$E$3),[2]Matrica!$E$12,IF(AND(AA185=[2]Matrica!$A$12,AB185=[2]Matrica!$H$3),[2]Matrica!$H$12,IF(AND(AA185=[2]Matrica!$A$13,AB185=[2]Matrica!$B$3),[2]Matrica!$B$13,IF(AND(AA185=[2]Matrica!$A$13,AB185=[2]Matrica!$E$3),[2]Matrica!$E$13,IF(AND(AA185=[2]Matrica!$A$13,AB185=[2]Matrica!$H$3),[2]Matrica!$H$13,IF(AND(AA185=[2]Matrica!$A$14,AB185=[2]Matrica!$B$3),[2]Matrica!$B$14,IF(AND(AA185=[2]Matrica!$A$14,AB185=[2]Matrica!$E$3),[2]Matrica!$E$14,IF(AND(AA185=[2]Matrica!$A$14,AB185=[2]Matrica!$H$3),[2]Matrica!$H$14,IF(AND(AA185=[2]Matrica!$A$15,AB185=[2]Matrica!$B$3),[2]Matrica!$B$15,IF(AND(AA185=[2]Matrica!$A$15,AB185=[2]Matrica!$E$3),[2]Matrica!$E$15,IF(AND(AA185=[2]Matrica!$A$15,AB185=[2]Matrica!$H$3),[2]Matrica!$H$15,IF(AND(AA185=[2]Matrica!$A$16,AB185=[2]Matrica!$B$3),[2]Matrica!$B$16,IF(AND(AA185=[2]Matrica!$A$16,AB185=[2]Matrica!$E$3),[2]Matrica!$E$16,IF(AND(AA185=[2]Matrica!$A$16,AB185=[2]Matrica!$H$3),[2]Matrica!$H$16,"")))))))))))))))))))))))))))))))))))))))</f>
        <v>2.92</v>
      </c>
      <c r="Z185" s="38">
        <f>IF(AND(AA185=[2]Matrica!$A$4,AB185=[2]Matrica!$B$3),[2]Matrica!$D$4,IF(AND(AA185=[2]Matrica!$A$4,AB185=[2]Matrica!$E$3),[2]Matrica!$G$4,IF(AND(AA185=[2]Matrica!$A$4,AB185=[2]Matrica!$H$3),[2]Matrica!$J$4,IF(AND(AA185=[2]Matrica!$A$5,AB185=[2]Matrica!$B$3),[2]Matrica!$D$5,IF(AND(AA185=[2]Matrica!$A$5,AB185=[2]Matrica!$E$3),[2]Matrica!$G$5,IF(AND(AA185=[2]Matrica!$A$5,AB185=[2]Matrica!$H$3),[2]Matrica!$J$5,IF(AND(AA185=[2]Matrica!$A$6,AB185=[2]Matrica!$B$3),[2]Matrica!$D$6,IF(AND(AA185=[2]Matrica!$A$6,AB185=[2]Matrica!$E$3),[2]Matrica!$G$6,IF(AND(AA185=[2]Matrica!$A$6,AB185=[2]Matrica!$H$3),[2]Matrica!$J$6,IF(AND(AA185=[2]Matrica!$A$7,AB185=[2]Matrica!$B$3),[2]Matrica!$D$7,IF(AND(AA185=[2]Matrica!$A$7,AB185=[2]Matrica!$E$3),[2]Matrica!$G$7,IF(AND(AA185=[2]Matrica!$A$7,AB185=[2]Matrica!$H$3),[2]Matrica!$J$7,IF(AND(AA185=[2]Matrica!$A$8,AB185=[2]Matrica!$B$3),[2]Matrica!$D$8,IF(AND(AA185=[2]Matrica!$A$8,AB185=[2]Matrica!$E$3),[2]Matrica!$G$8,IF(AND(AA185=[2]Matrica!$A$8,AB185=[2]Matrica!$H$3),[2]Matrica!$J$8,IF(AND(AA185=[2]Matrica!$A$9,AB185=[2]Matrica!$B$3),[2]Matrica!$D$9,IF(AND(AA185=[2]Matrica!$A$9,AB185=[2]Matrica!$E$3),[2]Matrica!$G$9,IF(AND(AA185=[2]Matrica!$A$9,AB185=[2]Matrica!$H$3),[2]Matrica!$J$9,IF(AND(AA185=[2]Matrica!$A$10,AB185=[2]Matrica!$B$3),[2]Matrica!$D$10,IF(AND(AA185=[2]Matrica!$A$10,AB185=[2]Matrica!$E$3),[2]Matrica!$G$10,IF(AND(AA185=[2]Matrica!$A$10,AB185=[2]Matrica!$H$3),[2]Matrica!$J$10,IF(AND(AA185=[2]Matrica!$A$11,AB185=[2]Matrica!$B$3),[2]Matrica!$D$11,IF(AND(AA185=[2]Matrica!$A$11,AB185=[2]Matrica!$E$3),[2]Matrica!$G$11,IF(AND(AA185=[2]Matrica!$A$11,AB185=[2]Matrica!$H$3),[2]Matrica!$J$11,IF(AND(AA185=[2]Matrica!$A$12,AB185=[2]Matrica!$B$3),[2]Matrica!$D$12,IF(AND(AA185=[2]Matrica!$A$12,AB185=[2]Matrica!$E$3),[2]Matrica!$G$12,IF(AND(AA185=[2]Matrica!$A$12,AB185=[2]Matrica!$H$3),[2]Matrica!$J$12,IF(AND(AA185=[2]Matrica!$A$13,AB185=[2]Matrica!$B$3),[2]Matrica!$D$13,IF(AND(AA185=[2]Matrica!$A$13,AB185=[2]Matrica!$E$3),[2]Matrica!$G$13,IF(AND(AA185=[2]Matrica!$A$13,AB185=[2]Matrica!$H$3),[2]Matrica!$J$13,IF(AND(AA185=[2]Matrica!$A$14,AB185=[2]Matrica!$B$3),[2]Matrica!$D$14,IF(AND(AA185=[2]Matrica!$A$14,AB185=[2]Matrica!$E$3),[2]Matrica!$G$14,IF(AND(AA185=[2]Matrica!$A$14,AB185=[2]Matrica!$H$3),[2]Matrica!$J$14,IF(AND(AA185=[2]Matrica!$A$15,AB185=[2]Matrica!$B$3),[2]Matrica!$D$15,IF(AND(AA185=[2]Matrica!$A$15,AB185=[2]Matrica!$E$3),[2]Matrica!$G$15,IF(AND(AA185=[2]Matrica!$A$15,AB185=[2]Matrica!$H$3),[2]Matrica!$J$15,IF(AND(AA185=[2]Matrica!$A$16,AB185=[2]Matrica!$B$3),[2]Matrica!$D$16,IF(AND(AA185=[2]Matrica!$A$16,AB185=[2]Matrica!$E$3),[2]Matrica!$G$16,IF(AND(AA185=[2]Matrica!$A$16,AB185=[2]Matrica!$H$3),[2]Matrica!$J$16,"")))))))))))))))))))))))))))))))))))))))</f>
        <v>3.11</v>
      </c>
      <c r="AA185" s="63" t="s">
        <v>10</v>
      </c>
      <c r="AB185" s="64">
        <v>1</v>
      </c>
      <c r="AC185" s="63">
        <v>3.11</v>
      </c>
      <c r="AD185" s="63" t="s">
        <v>10</v>
      </c>
      <c r="AE185" s="64">
        <v>1</v>
      </c>
      <c r="AF185" s="63">
        <v>3.11</v>
      </c>
      <c r="AG185" s="47">
        <v>34</v>
      </c>
    </row>
    <row r="186" spans="3:33" x14ac:dyDescent="0.25">
      <c r="C186" s="38" t="s">
        <v>335</v>
      </c>
      <c r="D186" s="43" t="s">
        <v>336</v>
      </c>
      <c r="E186" s="39" t="s">
        <v>360</v>
      </c>
      <c r="F186" s="43" t="s">
        <v>304</v>
      </c>
      <c r="G186" s="38"/>
      <c r="H186" s="38"/>
      <c r="I186" s="38"/>
      <c r="J186" s="38">
        <v>16.95</v>
      </c>
      <c r="K186" s="38">
        <v>16.95</v>
      </c>
      <c r="L186" s="42">
        <v>16.95</v>
      </c>
      <c r="M186" s="42">
        <v>16.95</v>
      </c>
      <c r="N186" s="41">
        <v>2871.8</v>
      </c>
      <c r="O186" s="41">
        <v>48677.01</v>
      </c>
      <c r="P186" s="41">
        <v>48677.01</v>
      </c>
      <c r="Q186" s="41">
        <f t="shared" si="41"/>
        <v>17.277587094255242</v>
      </c>
      <c r="R186" s="41">
        <f t="shared" si="42"/>
        <v>17.277587094255242</v>
      </c>
      <c r="S186" s="41">
        <f t="shared" si="48"/>
        <v>3.41</v>
      </c>
      <c r="T186" s="38" t="str">
        <f>IF(AND('[2]Радна места'!S186&gt;=[2]Matrica!$B$4,'[2]Радна места'!S186&lt;=[2]Matrica!$J$4),"XIII",IF(AND('[2]Радна места'!S186&gt;=[2]Matrica!$B$5,'[2]Радна места'!S186&lt;=[2]Matrica!$J$5),"XII",IF(AND('[2]Радна места'!S186&gt;=[2]Matrica!$B$6,'[2]Радна места'!S186&lt;=[2]Matrica!$J$6),"XI",IF(AND('[2]Радна места'!S186&gt;=[2]Matrica!$B$7,'[2]Радна места'!S186&lt;=[2]Matrica!$J$7),"X",IF(AND('[2]Радна места'!S186&gt;=[2]Matrica!$B$8,'[2]Радна места'!S186&lt;=[2]Matrica!$J$8),"IX",IF(AND('[2]Радна места'!S186&gt;=[2]Matrica!$B$9,'[2]Радна места'!S186&lt;=[2]Matrica!$J$9),"VIII",IF(AND('[2]Радна места'!S186&gt;=[2]Matrica!$B$10,'[2]Радна места'!S186&lt;=[2]Matrica!$J$10),"VII",IF(AND('[2]Радна места'!S186&gt;=[2]Matrica!$B$11,'[2]Радна места'!S186&lt;=[2]Matrica!$J$11),"VI",IF(AND('[2]Радна места'!S186&gt;=[2]Matrica!$B$12,'[2]Радна места'!S186&lt;=[2]Matrica!$J$12),"V",IF(AND('[2]Радна места'!S186&gt;=[2]Matrica!$B$13,'[2]Радна места'!S186&lt;=[2]Matrica!$J$13),"IV",IF(AND('[2]Радна места'!S186&gt;=[2]Matrica!$B$14,'[2]Радна места'!S186&lt;=[2]Matrica!$J$14),"III",IF(AND('[2]Радна места'!S186&gt;=[2]Matrica!$B$15,'[2]Радна места'!S186&lt;=[2]Matrica!$J$15),"II",IF(AND('[2]Радна места'!S186&gt;=1.1,'[2]Радна места'!S186&lt;=[2]Matrica!$J$16),"I","")))))))))))))</f>
        <v>VII</v>
      </c>
      <c r="U186" s="38" t="str">
        <f t="shared" si="49"/>
        <v>1</v>
      </c>
      <c r="V186" s="41">
        <f t="shared" si="50"/>
        <v>3.41</v>
      </c>
      <c r="W186" s="38" t="str">
        <f>IF(AND('[2]Радна места'!V186&gt;=[2]Matrica!$B$4,'[2]Радна места'!V186&lt;=[2]Matrica!$J$4),"XIII",IF(AND('[2]Радна места'!V186&gt;=[2]Matrica!$B$5,'[2]Радна места'!V186&lt;=[2]Matrica!$J$5),"XII",IF(AND('[2]Радна места'!V186&gt;=[2]Matrica!$B$6,'[2]Радна места'!V186&lt;=[2]Matrica!$J$6),"XI",IF(AND('[2]Радна места'!V186&gt;=[2]Matrica!$B$7,'[2]Радна места'!V186&lt;=[2]Matrica!$J$7),"X",IF(AND('[2]Радна места'!V186&gt;=[2]Matrica!$B$8,'[2]Радна места'!V186&lt;=[2]Matrica!$J$8),"IX",IF(AND('[2]Радна места'!V186&gt;=[2]Matrica!$B$9,'[2]Радна места'!V186&lt;=[2]Matrica!$J$9),"VIII",IF(AND('[2]Радна места'!V186&gt;=[2]Matrica!$B$10,'[2]Радна места'!V186&lt;=[2]Matrica!$J$10),"VII",IF(AND('[2]Радна места'!V186&gt;=[2]Matrica!$B$11,'[2]Радна места'!V186&lt;=[2]Matrica!$J$11),"VI",IF(AND('[2]Радна места'!V186&gt;=[2]Matrica!$B$12,'[2]Радна места'!V186&lt;=[2]Matrica!$J$12),"V",IF(AND('[2]Радна места'!V186&gt;=[2]Matrica!$B$13,'[2]Радна места'!V186&lt;=[2]Matrica!$J$13),"IV",IF(AND('[2]Радна места'!V186&gt;=[2]Matrica!$B$14,'[2]Радна места'!V186&lt;=[2]Matrica!$J$14),"III",IF(AND('[2]Радна места'!V186&gt;=[2]Matrica!$B$15,'[2]Радна места'!V186&lt;=[2]Matrica!$J$15),"II",IF(AND('[2]Радна места'!V186&gt;=1.1,'[2]Радна места'!V186&lt;=[2]Matrica!$J$16),"I","")))))))))))))</f>
        <v>VII</v>
      </c>
      <c r="X186" s="38" t="str">
        <f t="shared" si="51"/>
        <v>1</v>
      </c>
      <c r="Y186" s="38">
        <f>IF(AND(AA186=[2]Matrica!$A$4,AB186=[2]Matrica!$B$3),[2]Matrica!$B$4,IF(AND(AA186=[2]Matrica!$A$4,AB186=[2]Matrica!$E$3),[2]Matrica!$E$4,IF(AND(AA186=[2]Matrica!$A$4,AB186=[2]Matrica!$H$3),[2]Matrica!$H$4,IF(AND(AA186=[2]Matrica!$A$5,AB186=[2]Matrica!$B$3),[2]Matrica!$B$5,IF(AND(AA186=[2]Matrica!$A$5,AB186=[2]Matrica!$E$3),[2]Matrica!$E$5,IF(AND(AA186=[2]Matrica!$A$5,AB186=[2]Matrica!$H$3),[2]Matrica!$H$5,IF(AND(AA186=[2]Matrica!$A$6,AB186=[2]Matrica!$B$3),[2]Matrica!$B$6,IF(AND(AA186=[2]Matrica!$A$6,AB186=[2]Matrica!$E$3),[2]Matrica!$E$6,IF(AND(AA186=[2]Matrica!$A$6,AB186=[2]Matrica!$H$3),[2]Matrica!$H$6,IF(AND(AA186=[2]Matrica!$A$7,AB186=[2]Matrica!$B$3),[2]Matrica!$B$7,IF(AND(AA186=[2]Matrica!$A$7,AB186=[2]Matrica!$E$3),[2]Matrica!$E$7,IF(AND(AA186=[2]Matrica!$A$7,AB186=[2]Matrica!$H$3),[2]Matrica!$H$7,IF(AND(AA186=[2]Matrica!$A$8,AB186=[2]Matrica!$B$3),[2]Matrica!$B$8,IF(AND(AA186=[2]Matrica!$A$8,AB186=[2]Matrica!$E$3),[2]Matrica!$E$8,IF(AND(AA186=[2]Matrica!$A$8,AB186=[2]Matrica!$H$3),[2]Matrica!$H$8,IF(AND(AA186=[2]Matrica!$A$9,AB186=[2]Matrica!$B$3),[2]Matrica!$B$9,IF(AND(AA186=[2]Matrica!$A$9,AB186=[2]Matrica!$E$3),[2]Matrica!$E$9,IF(AND(AA186=[2]Matrica!$A$9,AB186=[2]Matrica!$H$3),[2]Matrica!$H$9,IF(AND(AA186=[2]Matrica!$A$10,AB186=[2]Matrica!$B$3),[2]Matrica!$B$10,IF(AND(AA186=[2]Matrica!$A$10,AB186=[2]Matrica!$E$3),[2]Matrica!$E$10,IF(AND(AA186=[2]Matrica!$A$10,AB186=[2]Matrica!$H$3),[2]Matrica!$H$10,IF(AND(AA186=[2]Matrica!$A$11,AB186=[2]Matrica!$B$3),[2]Matrica!$B$11,IF(AND(AA186=[2]Matrica!$A$11,AB186=[2]Matrica!$E$3),[2]Matrica!$E$11,IF(AND(AA186=[2]Matrica!$A$11,AB186=[2]Matrica!$H$3),[2]Matrica!$H$11,IF(AND(AA186=[2]Matrica!$A$12,AB186=[2]Matrica!$B$3),[2]Matrica!$B$12,IF(AND(AA186=[2]Matrica!$A$12,AB186=[2]Matrica!$E$3),[2]Matrica!$E$12,IF(AND(AA186=[2]Matrica!$A$12,AB186=[2]Matrica!$H$3),[2]Matrica!$H$12,IF(AND(AA186=[2]Matrica!$A$13,AB186=[2]Matrica!$B$3),[2]Matrica!$B$13,IF(AND(AA186=[2]Matrica!$A$13,AB186=[2]Matrica!$E$3),[2]Matrica!$E$13,IF(AND(AA186=[2]Matrica!$A$13,AB186=[2]Matrica!$H$3),[2]Matrica!$H$13,IF(AND(AA186=[2]Matrica!$A$14,AB186=[2]Matrica!$B$3),[2]Matrica!$B$14,IF(AND(AA186=[2]Matrica!$A$14,AB186=[2]Matrica!$E$3),[2]Matrica!$E$14,IF(AND(AA186=[2]Matrica!$A$14,AB186=[2]Matrica!$H$3),[2]Matrica!$H$14,IF(AND(AA186=[2]Matrica!$A$15,AB186=[2]Matrica!$B$3),[2]Matrica!$B$15,IF(AND(AA186=[2]Matrica!$A$15,AB186=[2]Matrica!$E$3),[2]Matrica!$E$15,IF(AND(AA186=[2]Matrica!$A$15,AB186=[2]Matrica!$H$3),[2]Matrica!$H$15,IF(AND(AA186=[2]Matrica!$A$16,AB186=[2]Matrica!$B$3),[2]Matrica!$B$16,IF(AND(AA186=[2]Matrica!$A$16,AB186=[2]Matrica!$E$3),[2]Matrica!$E$16,IF(AND(AA186=[2]Matrica!$A$16,AB186=[2]Matrica!$H$3),[2]Matrica!$H$16,"")))))))))))))))))))))))))))))))))))))))</f>
        <v>2.92</v>
      </c>
      <c r="Z186" s="38">
        <f>IF(AND(AA186=[2]Matrica!$A$4,AB186=[2]Matrica!$B$3),[2]Matrica!$D$4,IF(AND(AA186=[2]Matrica!$A$4,AB186=[2]Matrica!$E$3),[2]Matrica!$G$4,IF(AND(AA186=[2]Matrica!$A$4,AB186=[2]Matrica!$H$3),[2]Matrica!$J$4,IF(AND(AA186=[2]Matrica!$A$5,AB186=[2]Matrica!$B$3),[2]Matrica!$D$5,IF(AND(AA186=[2]Matrica!$A$5,AB186=[2]Matrica!$E$3),[2]Matrica!$G$5,IF(AND(AA186=[2]Matrica!$A$5,AB186=[2]Matrica!$H$3),[2]Matrica!$J$5,IF(AND(AA186=[2]Matrica!$A$6,AB186=[2]Matrica!$B$3),[2]Matrica!$D$6,IF(AND(AA186=[2]Matrica!$A$6,AB186=[2]Matrica!$E$3),[2]Matrica!$G$6,IF(AND(AA186=[2]Matrica!$A$6,AB186=[2]Matrica!$H$3),[2]Matrica!$J$6,IF(AND(AA186=[2]Matrica!$A$7,AB186=[2]Matrica!$B$3),[2]Matrica!$D$7,IF(AND(AA186=[2]Matrica!$A$7,AB186=[2]Matrica!$E$3),[2]Matrica!$G$7,IF(AND(AA186=[2]Matrica!$A$7,AB186=[2]Matrica!$H$3),[2]Matrica!$J$7,IF(AND(AA186=[2]Matrica!$A$8,AB186=[2]Matrica!$B$3),[2]Matrica!$D$8,IF(AND(AA186=[2]Matrica!$A$8,AB186=[2]Matrica!$E$3),[2]Matrica!$G$8,IF(AND(AA186=[2]Matrica!$A$8,AB186=[2]Matrica!$H$3),[2]Matrica!$J$8,IF(AND(AA186=[2]Matrica!$A$9,AB186=[2]Matrica!$B$3),[2]Matrica!$D$9,IF(AND(AA186=[2]Matrica!$A$9,AB186=[2]Matrica!$E$3),[2]Matrica!$G$9,IF(AND(AA186=[2]Matrica!$A$9,AB186=[2]Matrica!$H$3),[2]Matrica!$J$9,IF(AND(AA186=[2]Matrica!$A$10,AB186=[2]Matrica!$B$3),[2]Matrica!$D$10,IF(AND(AA186=[2]Matrica!$A$10,AB186=[2]Matrica!$E$3),[2]Matrica!$G$10,IF(AND(AA186=[2]Matrica!$A$10,AB186=[2]Matrica!$H$3),[2]Matrica!$J$10,IF(AND(AA186=[2]Matrica!$A$11,AB186=[2]Matrica!$B$3),[2]Matrica!$D$11,IF(AND(AA186=[2]Matrica!$A$11,AB186=[2]Matrica!$E$3),[2]Matrica!$G$11,IF(AND(AA186=[2]Matrica!$A$11,AB186=[2]Matrica!$H$3),[2]Matrica!$J$11,IF(AND(AA186=[2]Matrica!$A$12,AB186=[2]Matrica!$B$3),[2]Matrica!$D$12,IF(AND(AA186=[2]Matrica!$A$12,AB186=[2]Matrica!$E$3),[2]Matrica!$G$12,IF(AND(AA186=[2]Matrica!$A$12,AB186=[2]Matrica!$H$3),[2]Matrica!$J$12,IF(AND(AA186=[2]Matrica!$A$13,AB186=[2]Matrica!$B$3),[2]Matrica!$D$13,IF(AND(AA186=[2]Matrica!$A$13,AB186=[2]Matrica!$E$3),[2]Matrica!$G$13,IF(AND(AA186=[2]Matrica!$A$13,AB186=[2]Matrica!$H$3),[2]Matrica!$J$13,IF(AND(AA186=[2]Matrica!$A$14,AB186=[2]Matrica!$B$3),[2]Matrica!$D$14,IF(AND(AA186=[2]Matrica!$A$14,AB186=[2]Matrica!$E$3),[2]Matrica!$G$14,IF(AND(AA186=[2]Matrica!$A$14,AB186=[2]Matrica!$H$3),[2]Matrica!$J$14,IF(AND(AA186=[2]Matrica!$A$15,AB186=[2]Matrica!$B$3),[2]Matrica!$D$15,IF(AND(AA186=[2]Matrica!$A$15,AB186=[2]Matrica!$E$3),[2]Matrica!$G$15,IF(AND(AA186=[2]Matrica!$A$15,AB186=[2]Matrica!$H$3),[2]Matrica!$J$15,IF(AND(AA186=[2]Matrica!$A$16,AB186=[2]Matrica!$B$3),[2]Matrica!$D$16,IF(AND(AA186=[2]Matrica!$A$16,AB186=[2]Matrica!$E$3),[2]Matrica!$G$16,IF(AND(AA186=[2]Matrica!$A$16,AB186=[2]Matrica!$H$3),[2]Matrica!$J$16,"")))))))))))))))))))))))))))))))))))))))</f>
        <v>3.11</v>
      </c>
      <c r="AA186" s="63" t="s">
        <v>10</v>
      </c>
      <c r="AB186" s="64">
        <v>1</v>
      </c>
      <c r="AC186" s="63">
        <v>2.92</v>
      </c>
      <c r="AD186" s="63" t="s">
        <v>10</v>
      </c>
      <c r="AE186" s="64">
        <v>1</v>
      </c>
      <c r="AF186" s="63">
        <v>2.92</v>
      </c>
      <c r="AG186" s="47">
        <v>3</v>
      </c>
    </row>
    <row r="187" spans="3:33" x14ac:dyDescent="0.25">
      <c r="C187" s="38" t="s">
        <v>337</v>
      </c>
      <c r="D187" s="43" t="s">
        <v>338</v>
      </c>
      <c r="E187" s="39" t="s">
        <v>360</v>
      </c>
      <c r="F187" s="43" t="s">
        <v>304</v>
      </c>
      <c r="G187" s="38"/>
      <c r="H187" s="38"/>
      <c r="I187" s="38"/>
      <c r="J187" s="38">
        <v>13.49</v>
      </c>
      <c r="K187" s="38">
        <v>17.32</v>
      </c>
      <c r="L187" s="42">
        <v>13.49</v>
      </c>
      <c r="M187" s="42">
        <v>17.32</v>
      </c>
      <c r="N187" s="41">
        <v>2871.8</v>
      </c>
      <c r="O187" s="41">
        <v>38740.582000000002</v>
      </c>
      <c r="P187" s="41">
        <v>49739.576000000001</v>
      </c>
      <c r="Q187" s="41">
        <f t="shared" si="41"/>
        <v>13.750716808348272</v>
      </c>
      <c r="R187" s="41">
        <f t="shared" si="42"/>
        <v>17.654737962979397</v>
      </c>
      <c r="S187" s="41">
        <f t="shared" si="48"/>
        <v>2.71</v>
      </c>
      <c r="T187" s="38" t="str">
        <f>IF(AND('[2]Радна места'!S187&gt;=[2]Matrica!$B$4,'[2]Радна места'!S187&lt;=[2]Matrica!$J$4),"XIII",IF(AND('[2]Радна места'!S187&gt;=[2]Matrica!$B$5,'[2]Радна места'!S187&lt;=[2]Matrica!$J$5),"XII",IF(AND('[2]Радна места'!S187&gt;=[2]Matrica!$B$6,'[2]Радна места'!S187&lt;=[2]Matrica!$J$6),"XI",IF(AND('[2]Радна места'!S187&gt;=[2]Matrica!$B$7,'[2]Радна места'!S187&lt;=[2]Matrica!$J$7),"X",IF(AND('[2]Радна места'!S187&gt;=[2]Matrica!$B$8,'[2]Радна места'!S187&lt;=[2]Matrica!$J$8),"IX",IF(AND('[2]Радна места'!S187&gt;=[2]Matrica!$B$9,'[2]Радна места'!S187&lt;=[2]Matrica!$J$9),"VIII",IF(AND('[2]Радна места'!S187&gt;=[2]Matrica!$B$10,'[2]Радна места'!S187&lt;=[2]Matrica!$J$10),"VII",IF(AND('[2]Радна места'!S187&gt;=[2]Matrica!$B$11,'[2]Радна места'!S187&lt;=[2]Matrica!$J$11),"VI",IF(AND('[2]Радна места'!S187&gt;=[2]Matrica!$B$12,'[2]Радна места'!S187&lt;=[2]Matrica!$J$12),"V",IF(AND('[2]Радна места'!S187&gt;=[2]Matrica!$B$13,'[2]Радна места'!S187&lt;=[2]Matrica!$J$13),"IV",IF(AND('[2]Радна места'!S187&gt;=[2]Matrica!$B$14,'[2]Радна места'!S187&lt;=[2]Matrica!$J$14),"III",IF(AND('[2]Радна места'!S187&gt;=[2]Matrica!$B$15,'[2]Радна места'!S187&lt;=[2]Matrica!$J$15),"II",IF(AND('[2]Радна места'!S187&gt;=1.1,'[2]Радна места'!S187&lt;=[2]Matrica!$J$16),"I","")))))))))))))</f>
        <v>VIII</v>
      </c>
      <c r="U187" s="38" t="str">
        <f t="shared" si="49"/>
        <v>2</v>
      </c>
      <c r="V187" s="41">
        <f t="shared" si="50"/>
        <v>3.48</v>
      </c>
      <c r="W187" s="38" t="str">
        <f>IF(AND('[2]Радна места'!V187&gt;=[2]Matrica!$B$4,'[2]Радна места'!V187&lt;=[2]Matrica!$J$4),"XIII",IF(AND('[2]Радна места'!V187&gt;=[2]Matrica!$B$5,'[2]Радна места'!V187&lt;=[2]Matrica!$J$5),"XII",IF(AND('[2]Радна места'!V187&gt;=[2]Matrica!$B$6,'[2]Радна места'!V187&lt;=[2]Matrica!$J$6),"XI",IF(AND('[2]Радна места'!V187&gt;=[2]Matrica!$B$7,'[2]Радна места'!V187&lt;=[2]Matrica!$J$7),"X",IF(AND('[2]Радна места'!V187&gt;=[2]Matrica!$B$8,'[2]Радна места'!V187&lt;=[2]Matrica!$J$8),"IX",IF(AND('[2]Радна места'!V187&gt;=[2]Matrica!$B$9,'[2]Радна места'!V187&lt;=[2]Matrica!$J$9),"VIII",IF(AND('[2]Радна места'!V187&gt;=[2]Matrica!$B$10,'[2]Радна места'!V187&lt;=[2]Matrica!$J$10),"VII",IF(AND('[2]Радна места'!V187&gt;=[2]Matrica!$B$11,'[2]Радна места'!V187&lt;=[2]Matrica!$J$11),"VI",IF(AND('[2]Радна места'!V187&gt;=[2]Matrica!$B$12,'[2]Радна места'!V187&lt;=[2]Matrica!$J$12),"V",IF(AND('[2]Радна места'!V187&gt;=[2]Matrica!$B$13,'[2]Радна места'!V187&lt;=[2]Matrica!$J$13),"IV",IF(AND('[2]Радна места'!V187&gt;=[2]Matrica!$B$14,'[2]Радна места'!V187&lt;=[2]Matrica!$J$14),"III",IF(AND('[2]Радна места'!V187&gt;=[2]Matrica!$B$15,'[2]Радна места'!V187&lt;=[2]Matrica!$J$15),"II",IF(AND('[2]Радна места'!V187&gt;=1.1,'[2]Радна места'!V187&lt;=[2]Matrica!$J$16),"I","")))))))))))))</f>
        <v>VIII</v>
      </c>
      <c r="X187" s="38" t="str">
        <f t="shared" si="51"/>
        <v>1</v>
      </c>
      <c r="Y187" s="38">
        <f>IF(AND(AA187=[2]Matrica!$A$4,AB187=[2]Matrica!$B$3),[2]Matrica!$B$4,IF(AND(AA187=[2]Matrica!$A$4,AB187=[2]Matrica!$E$3),[2]Matrica!$E$4,IF(AND(AA187=[2]Matrica!$A$4,AB187=[2]Matrica!$H$3),[2]Matrica!$H$4,IF(AND(AA187=[2]Matrica!$A$5,AB187=[2]Matrica!$B$3),[2]Matrica!$B$5,IF(AND(AA187=[2]Matrica!$A$5,AB187=[2]Matrica!$E$3),[2]Matrica!$E$5,IF(AND(AA187=[2]Matrica!$A$5,AB187=[2]Matrica!$H$3),[2]Matrica!$H$5,IF(AND(AA187=[2]Matrica!$A$6,AB187=[2]Matrica!$B$3),[2]Matrica!$B$6,IF(AND(AA187=[2]Matrica!$A$6,AB187=[2]Matrica!$E$3),[2]Matrica!$E$6,IF(AND(AA187=[2]Matrica!$A$6,AB187=[2]Matrica!$H$3),[2]Matrica!$H$6,IF(AND(AA187=[2]Matrica!$A$7,AB187=[2]Matrica!$B$3),[2]Matrica!$B$7,IF(AND(AA187=[2]Matrica!$A$7,AB187=[2]Matrica!$E$3),[2]Matrica!$E$7,IF(AND(AA187=[2]Matrica!$A$7,AB187=[2]Matrica!$H$3),[2]Matrica!$H$7,IF(AND(AA187=[2]Matrica!$A$8,AB187=[2]Matrica!$B$3),[2]Matrica!$B$8,IF(AND(AA187=[2]Matrica!$A$8,AB187=[2]Matrica!$E$3),[2]Matrica!$E$8,IF(AND(AA187=[2]Matrica!$A$8,AB187=[2]Matrica!$H$3),[2]Matrica!$H$8,IF(AND(AA187=[2]Matrica!$A$9,AB187=[2]Matrica!$B$3),[2]Matrica!$B$9,IF(AND(AA187=[2]Matrica!$A$9,AB187=[2]Matrica!$E$3),[2]Matrica!$E$9,IF(AND(AA187=[2]Matrica!$A$9,AB187=[2]Matrica!$H$3),[2]Matrica!$H$9,IF(AND(AA187=[2]Matrica!$A$10,AB187=[2]Matrica!$B$3),[2]Matrica!$B$10,IF(AND(AA187=[2]Matrica!$A$10,AB187=[2]Matrica!$E$3),[2]Matrica!$E$10,IF(AND(AA187=[2]Matrica!$A$10,AB187=[2]Matrica!$H$3),[2]Matrica!$H$10,IF(AND(AA187=[2]Matrica!$A$11,AB187=[2]Matrica!$B$3),[2]Matrica!$B$11,IF(AND(AA187=[2]Matrica!$A$11,AB187=[2]Matrica!$E$3),[2]Matrica!$E$11,IF(AND(AA187=[2]Matrica!$A$11,AB187=[2]Matrica!$H$3),[2]Matrica!$H$11,IF(AND(AA187=[2]Matrica!$A$12,AB187=[2]Matrica!$B$3),[2]Matrica!$B$12,IF(AND(AA187=[2]Matrica!$A$12,AB187=[2]Matrica!$E$3),[2]Matrica!$E$12,IF(AND(AA187=[2]Matrica!$A$12,AB187=[2]Matrica!$H$3),[2]Matrica!$H$12,IF(AND(AA187=[2]Matrica!$A$13,AB187=[2]Matrica!$B$3),[2]Matrica!$B$13,IF(AND(AA187=[2]Matrica!$A$13,AB187=[2]Matrica!$E$3),[2]Matrica!$E$13,IF(AND(AA187=[2]Matrica!$A$13,AB187=[2]Matrica!$H$3),[2]Matrica!$H$13,IF(AND(AA187=[2]Matrica!$A$14,AB187=[2]Matrica!$B$3),[2]Matrica!$B$14,IF(AND(AA187=[2]Matrica!$A$14,AB187=[2]Matrica!$E$3),[2]Matrica!$E$14,IF(AND(AA187=[2]Matrica!$A$14,AB187=[2]Matrica!$H$3),[2]Matrica!$H$14,IF(AND(AA187=[2]Matrica!$A$15,AB187=[2]Matrica!$B$3),[2]Matrica!$B$15,IF(AND(AA187=[2]Matrica!$A$15,AB187=[2]Matrica!$E$3),[2]Matrica!$E$15,IF(AND(AA187=[2]Matrica!$A$15,AB187=[2]Matrica!$H$3),[2]Matrica!$H$15,IF(AND(AA187=[2]Matrica!$A$16,AB187=[2]Matrica!$B$3),[2]Matrica!$B$16,IF(AND(AA187=[2]Matrica!$A$16,AB187=[2]Matrica!$E$3),[2]Matrica!$E$16,IF(AND(AA187=[2]Matrica!$A$16,AB187=[2]Matrica!$H$3),[2]Matrica!$H$16,"")))))))))))))))))))))))))))))))))))))))</f>
        <v>2.92</v>
      </c>
      <c r="Z187" s="38">
        <f>IF(AND(AA187=[2]Matrica!$A$4,AB187=[2]Matrica!$B$3),[2]Matrica!$D$4,IF(AND(AA187=[2]Matrica!$A$4,AB187=[2]Matrica!$E$3),[2]Matrica!$G$4,IF(AND(AA187=[2]Matrica!$A$4,AB187=[2]Matrica!$H$3),[2]Matrica!$J$4,IF(AND(AA187=[2]Matrica!$A$5,AB187=[2]Matrica!$B$3),[2]Matrica!$D$5,IF(AND(AA187=[2]Matrica!$A$5,AB187=[2]Matrica!$E$3),[2]Matrica!$G$5,IF(AND(AA187=[2]Matrica!$A$5,AB187=[2]Matrica!$H$3),[2]Matrica!$J$5,IF(AND(AA187=[2]Matrica!$A$6,AB187=[2]Matrica!$B$3),[2]Matrica!$D$6,IF(AND(AA187=[2]Matrica!$A$6,AB187=[2]Matrica!$E$3),[2]Matrica!$G$6,IF(AND(AA187=[2]Matrica!$A$6,AB187=[2]Matrica!$H$3),[2]Matrica!$J$6,IF(AND(AA187=[2]Matrica!$A$7,AB187=[2]Matrica!$B$3),[2]Matrica!$D$7,IF(AND(AA187=[2]Matrica!$A$7,AB187=[2]Matrica!$E$3),[2]Matrica!$G$7,IF(AND(AA187=[2]Matrica!$A$7,AB187=[2]Matrica!$H$3),[2]Matrica!$J$7,IF(AND(AA187=[2]Matrica!$A$8,AB187=[2]Matrica!$B$3),[2]Matrica!$D$8,IF(AND(AA187=[2]Matrica!$A$8,AB187=[2]Matrica!$E$3),[2]Matrica!$G$8,IF(AND(AA187=[2]Matrica!$A$8,AB187=[2]Matrica!$H$3),[2]Matrica!$J$8,IF(AND(AA187=[2]Matrica!$A$9,AB187=[2]Matrica!$B$3),[2]Matrica!$D$9,IF(AND(AA187=[2]Matrica!$A$9,AB187=[2]Matrica!$E$3),[2]Matrica!$G$9,IF(AND(AA187=[2]Matrica!$A$9,AB187=[2]Matrica!$H$3),[2]Matrica!$J$9,IF(AND(AA187=[2]Matrica!$A$10,AB187=[2]Matrica!$B$3),[2]Matrica!$D$10,IF(AND(AA187=[2]Matrica!$A$10,AB187=[2]Matrica!$E$3),[2]Matrica!$G$10,IF(AND(AA187=[2]Matrica!$A$10,AB187=[2]Matrica!$H$3),[2]Matrica!$J$10,IF(AND(AA187=[2]Matrica!$A$11,AB187=[2]Matrica!$B$3),[2]Matrica!$D$11,IF(AND(AA187=[2]Matrica!$A$11,AB187=[2]Matrica!$E$3),[2]Matrica!$G$11,IF(AND(AA187=[2]Matrica!$A$11,AB187=[2]Matrica!$H$3),[2]Matrica!$J$11,IF(AND(AA187=[2]Matrica!$A$12,AB187=[2]Matrica!$B$3),[2]Matrica!$D$12,IF(AND(AA187=[2]Matrica!$A$12,AB187=[2]Matrica!$E$3),[2]Matrica!$G$12,IF(AND(AA187=[2]Matrica!$A$12,AB187=[2]Matrica!$H$3),[2]Matrica!$J$12,IF(AND(AA187=[2]Matrica!$A$13,AB187=[2]Matrica!$B$3),[2]Matrica!$D$13,IF(AND(AA187=[2]Matrica!$A$13,AB187=[2]Matrica!$E$3),[2]Matrica!$G$13,IF(AND(AA187=[2]Matrica!$A$13,AB187=[2]Matrica!$H$3),[2]Matrica!$J$13,IF(AND(AA187=[2]Matrica!$A$14,AB187=[2]Matrica!$B$3),[2]Matrica!$D$14,IF(AND(AA187=[2]Matrica!$A$14,AB187=[2]Matrica!$E$3),[2]Matrica!$G$14,IF(AND(AA187=[2]Matrica!$A$14,AB187=[2]Matrica!$H$3),[2]Matrica!$J$14,IF(AND(AA187=[2]Matrica!$A$15,AB187=[2]Matrica!$B$3),[2]Matrica!$D$15,IF(AND(AA187=[2]Matrica!$A$15,AB187=[2]Matrica!$E$3),[2]Matrica!$G$15,IF(AND(AA187=[2]Matrica!$A$15,AB187=[2]Matrica!$H$3),[2]Matrica!$J$15,IF(AND(AA187=[2]Matrica!$A$16,AB187=[2]Matrica!$B$3),[2]Matrica!$D$16,IF(AND(AA187=[2]Matrica!$A$16,AB187=[2]Matrica!$E$3),[2]Matrica!$G$16,IF(AND(AA187=[2]Matrica!$A$16,AB187=[2]Matrica!$H$3),[2]Matrica!$J$16,"")))))))))))))))))))))))))))))))))))))))</f>
        <v>3.11</v>
      </c>
      <c r="AA187" s="63" t="s">
        <v>10</v>
      </c>
      <c r="AB187" s="64">
        <v>1</v>
      </c>
      <c r="AC187" s="63">
        <v>2.92</v>
      </c>
      <c r="AD187" s="63" t="s">
        <v>10</v>
      </c>
      <c r="AE187" s="64">
        <v>1</v>
      </c>
      <c r="AF187" s="63">
        <v>2.92</v>
      </c>
      <c r="AG187" s="47">
        <v>25</v>
      </c>
    </row>
    <row r="188" spans="3:33" ht="30" x14ac:dyDescent="0.25">
      <c r="C188" s="38" t="s">
        <v>339</v>
      </c>
      <c r="D188" s="43" t="s">
        <v>340</v>
      </c>
      <c r="E188" s="39" t="s">
        <v>360</v>
      </c>
      <c r="F188" s="43" t="s">
        <v>304</v>
      </c>
      <c r="G188" s="38"/>
      <c r="H188" s="38"/>
      <c r="I188" s="38"/>
      <c r="J188" s="38">
        <v>13.49</v>
      </c>
      <c r="K188" s="38">
        <v>17.32</v>
      </c>
      <c r="L188" s="42">
        <v>13.49</v>
      </c>
      <c r="M188" s="42">
        <v>17.32</v>
      </c>
      <c r="N188" s="41">
        <v>2871.8</v>
      </c>
      <c r="O188" s="41">
        <v>38740.582000000002</v>
      </c>
      <c r="P188" s="41">
        <v>49739.576000000001</v>
      </c>
      <c r="Q188" s="41">
        <f t="shared" si="41"/>
        <v>13.750716808348272</v>
      </c>
      <c r="R188" s="41">
        <f t="shared" si="42"/>
        <v>17.654737962979397</v>
      </c>
      <c r="S188" s="41">
        <f t="shared" si="48"/>
        <v>2.71</v>
      </c>
      <c r="T188" s="38" t="str">
        <f>IF(AND('[2]Радна места'!S188&gt;=[2]Matrica!$B$4,'[2]Радна места'!S188&lt;=[2]Matrica!$J$4),"XIII",IF(AND('[2]Радна места'!S188&gt;=[2]Matrica!$B$5,'[2]Радна места'!S188&lt;=[2]Matrica!$J$5),"XII",IF(AND('[2]Радна места'!S188&gt;=[2]Matrica!$B$6,'[2]Радна места'!S188&lt;=[2]Matrica!$J$6),"XI",IF(AND('[2]Радна места'!S188&gt;=[2]Matrica!$B$7,'[2]Радна места'!S188&lt;=[2]Matrica!$J$7),"X",IF(AND('[2]Радна места'!S188&gt;=[2]Matrica!$B$8,'[2]Радна места'!S188&lt;=[2]Matrica!$J$8),"IX",IF(AND('[2]Радна места'!S188&gt;=[2]Matrica!$B$9,'[2]Радна места'!S188&lt;=[2]Matrica!$J$9),"VIII",IF(AND('[2]Радна места'!S188&gt;=[2]Matrica!$B$10,'[2]Радна места'!S188&lt;=[2]Matrica!$J$10),"VII",IF(AND('[2]Радна места'!S188&gt;=[2]Matrica!$B$11,'[2]Радна места'!S188&lt;=[2]Matrica!$J$11),"VI",IF(AND('[2]Радна места'!S188&gt;=[2]Matrica!$B$12,'[2]Радна места'!S188&lt;=[2]Matrica!$J$12),"V",IF(AND('[2]Радна места'!S188&gt;=[2]Matrica!$B$13,'[2]Радна места'!S188&lt;=[2]Matrica!$J$13),"IV",IF(AND('[2]Радна места'!S188&gt;=[2]Matrica!$B$14,'[2]Радна места'!S188&lt;=[2]Matrica!$J$14),"III",IF(AND('[2]Радна места'!S188&gt;=[2]Matrica!$B$15,'[2]Радна места'!S188&lt;=[2]Matrica!$J$15),"II",IF(AND('[2]Радна места'!S188&gt;=1.1,'[2]Радна места'!S188&lt;=[2]Matrica!$J$16),"I","")))))))))))))</f>
        <v>VI</v>
      </c>
      <c r="U188" s="38" t="str">
        <f t="shared" si="49"/>
        <v>2</v>
      </c>
      <c r="V188" s="41">
        <f t="shared" si="50"/>
        <v>3.48</v>
      </c>
      <c r="W188" s="38" t="str">
        <f>IF(AND('[2]Радна места'!V188&gt;=[2]Matrica!$B$4,'[2]Радна места'!V188&lt;=[2]Matrica!$J$4),"XIII",IF(AND('[2]Радна места'!V188&gt;=[2]Matrica!$B$5,'[2]Радна места'!V188&lt;=[2]Matrica!$J$5),"XII",IF(AND('[2]Радна места'!V188&gt;=[2]Matrica!$B$6,'[2]Радна места'!V188&lt;=[2]Matrica!$J$6),"XI",IF(AND('[2]Радна места'!V188&gt;=[2]Matrica!$B$7,'[2]Радна места'!V188&lt;=[2]Matrica!$J$7),"X",IF(AND('[2]Радна места'!V188&gt;=[2]Matrica!$B$8,'[2]Радна места'!V188&lt;=[2]Matrica!$J$8),"IX",IF(AND('[2]Радна места'!V188&gt;=[2]Matrica!$B$9,'[2]Радна места'!V188&lt;=[2]Matrica!$J$9),"VIII",IF(AND('[2]Радна места'!V188&gt;=[2]Matrica!$B$10,'[2]Радна места'!V188&lt;=[2]Matrica!$J$10),"VII",IF(AND('[2]Радна места'!V188&gt;=[2]Matrica!$B$11,'[2]Радна места'!V188&lt;=[2]Matrica!$J$11),"VI",IF(AND('[2]Радна места'!V188&gt;=[2]Matrica!$B$12,'[2]Радна места'!V188&lt;=[2]Matrica!$J$12),"V",IF(AND('[2]Радна места'!V188&gt;=[2]Matrica!$B$13,'[2]Радна места'!V188&lt;=[2]Matrica!$J$13),"IV",IF(AND('[2]Радна места'!V188&gt;=[2]Matrica!$B$14,'[2]Радна места'!V188&lt;=[2]Matrica!$J$14),"III",IF(AND('[2]Радна места'!V188&gt;=[2]Matrica!$B$15,'[2]Радна места'!V188&lt;=[2]Matrica!$J$15),"II",IF(AND('[2]Радна места'!V188&gt;=1.1,'[2]Радна места'!V188&lt;=[2]Matrica!$J$16),"I","")))))))))))))</f>
        <v>VIII</v>
      </c>
      <c r="X188" s="38" t="str">
        <f t="shared" si="51"/>
        <v>1</v>
      </c>
      <c r="Y188" s="38">
        <f>IF(AND(AA188=[2]Matrica!$A$4,AB188=[2]Matrica!$B$3),[2]Matrica!$B$4,IF(AND(AA188=[2]Matrica!$A$4,AB188=[2]Matrica!$E$3),[2]Matrica!$E$4,IF(AND(AA188=[2]Matrica!$A$4,AB188=[2]Matrica!$H$3),[2]Matrica!$H$4,IF(AND(AA188=[2]Matrica!$A$5,AB188=[2]Matrica!$B$3),[2]Matrica!$B$5,IF(AND(AA188=[2]Matrica!$A$5,AB188=[2]Matrica!$E$3),[2]Matrica!$E$5,IF(AND(AA188=[2]Matrica!$A$5,AB188=[2]Matrica!$H$3),[2]Matrica!$H$5,IF(AND(AA188=[2]Matrica!$A$6,AB188=[2]Matrica!$B$3),[2]Matrica!$B$6,IF(AND(AA188=[2]Matrica!$A$6,AB188=[2]Matrica!$E$3),[2]Matrica!$E$6,IF(AND(AA188=[2]Matrica!$A$6,AB188=[2]Matrica!$H$3),[2]Matrica!$H$6,IF(AND(AA188=[2]Matrica!$A$7,AB188=[2]Matrica!$B$3),[2]Matrica!$B$7,IF(AND(AA188=[2]Matrica!$A$7,AB188=[2]Matrica!$E$3),[2]Matrica!$E$7,IF(AND(AA188=[2]Matrica!$A$7,AB188=[2]Matrica!$H$3),[2]Matrica!$H$7,IF(AND(AA188=[2]Matrica!$A$8,AB188=[2]Matrica!$B$3),[2]Matrica!$B$8,IF(AND(AA188=[2]Matrica!$A$8,AB188=[2]Matrica!$E$3),[2]Matrica!$E$8,IF(AND(AA188=[2]Matrica!$A$8,AB188=[2]Matrica!$H$3),[2]Matrica!$H$8,IF(AND(AA188=[2]Matrica!$A$9,AB188=[2]Matrica!$B$3),[2]Matrica!$B$9,IF(AND(AA188=[2]Matrica!$A$9,AB188=[2]Matrica!$E$3),[2]Matrica!$E$9,IF(AND(AA188=[2]Matrica!$A$9,AB188=[2]Matrica!$H$3),[2]Matrica!$H$9,IF(AND(AA188=[2]Matrica!$A$10,AB188=[2]Matrica!$B$3),[2]Matrica!$B$10,IF(AND(AA188=[2]Matrica!$A$10,AB188=[2]Matrica!$E$3),[2]Matrica!$E$10,IF(AND(AA188=[2]Matrica!$A$10,AB188=[2]Matrica!$H$3),[2]Matrica!$H$10,IF(AND(AA188=[2]Matrica!$A$11,AB188=[2]Matrica!$B$3),[2]Matrica!$B$11,IF(AND(AA188=[2]Matrica!$A$11,AB188=[2]Matrica!$E$3),[2]Matrica!$E$11,IF(AND(AA188=[2]Matrica!$A$11,AB188=[2]Matrica!$H$3),[2]Matrica!$H$11,IF(AND(AA188=[2]Matrica!$A$12,AB188=[2]Matrica!$B$3),[2]Matrica!$B$12,IF(AND(AA188=[2]Matrica!$A$12,AB188=[2]Matrica!$E$3),[2]Matrica!$E$12,IF(AND(AA188=[2]Matrica!$A$12,AB188=[2]Matrica!$H$3),[2]Matrica!$H$12,IF(AND(AA188=[2]Matrica!$A$13,AB188=[2]Matrica!$B$3),[2]Matrica!$B$13,IF(AND(AA188=[2]Matrica!$A$13,AB188=[2]Matrica!$E$3),[2]Matrica!$E$13,IF(AND(AA188=[2]Matrica!$A$13,AB188=[2]Matrica!$H$3),[2]Matrica!$H$13,IF(AND(AA188=[2]Matrica!$A$14,AB188=[2]Matrica!$B$3),[2]Matrica!$B$14,IF(AND(AA188=[2]Matrica!$A$14,AB188=[2]Matrica!$E$3),[2]Matrica!$E$14,IF(AND(AA188=[2]Matrica!$A$14,AB188=[2]Matrica!$H$3),[2]Matrica!$H$14,IF(AND(AA188=[2]Matrica!$A$15,AB188=[2]Matrica!$B$3),[2]Matrica!$B$15,IF(AND(AA188=[2]Matrica!$A$15,AB188=[2]Matrica!$E$3),[2]Matrica!$E$15,IF(AND(AA188=[2]Matrica!$A$15,AB188=[2]Matrica!$H$3),[2]Matrica!$H$15,IF(AND(AA188=[2]Matrica!$A$16,AB188=[2]Matrica!$B$3),[2]Matrica!$B$16,IF(AND(AA188=[2]Matrica!$A$16,AB188=[2]Matrica!$E$3),[2]Matrica!$E$16,IF(AND(AA188=[2]Matrica!$A$16,AB188=[2]Matrica!$H$3),[2]Matrica!$H$16,"")))))))))))))))))))))))))))))))))))))))</f>
        <v>2.92</v>
      </c>
      <c r="Z188" s="38">
        <f>IF(AND(AA188=[2]Matrica!$A$4,AB188=[2]Matrica!$B$3),[2]Matrica!$D$4,IF(AND(AA188=[2]Matrica!$A$4,AB188=[2]Matrica!$E$3),[2]Matrica!$G$4,IF(AND(AA188=[2]Matrica!$A$4,AB188=[2]Matrica!$H$3),[2]Matrica!$J$4,IF(AND(AA188=[2]Matrica!$A$5,AB188=[2]Matrica!$B$3),[2]Matrica!$D$5,IF(AND(AA188=[2]Matrica!$A$5,AB188=[2]Matrica!$E$3),[2]Matrica!$G$5,IF(AND(AA188=[2]Matrica!$A$5,AB188=[2]Matrica!$H$3),[2]Matrica!$J$5,IF(AND(AA188=[2]Matrica!$A$6,AB188=[2]Matrica!$B$3),[2]Matrica!$D$6,IF(AND(AA188=[2]Matrica!$A$6,AB188=[2]Matrica!$E$3),[2]Matrica!$G$6,IF(AND(AA188=[2]Matrica!$A$6,AB188=[2]Matrica!$H$3),[2]Matrica!$J$6,IF(AND(AA188=[2]Matrica!$A$7,AB188=[2]Matrica!$B$3),[2]Matrica!$D$7,IF(AND(AA188=[2]Matrica!$A$7,AB188=[2]Matrica!$E$3),[2]Matrica!$G$7,IF(AND(AA188=[2]Matrica!$A$7,AB188=[2]Matrica!$H$3),[2]Matrica!$J$7,IF(AND(AA188=[2]Matrica!$A$8,AB188=[2]Matrica!$B$3),[2]Matrica!$D$8,IF(AND(AA188=[2]Matrica!$A$8,AB188=[2]Matrica!$E$3),[2]Matrica!$G$8,IF(AND(AA188=[2]Matrica!$A$8,AB188=[2]Matrica!$H$3),[2]Matrica!$J$8,IF(AND(AA188=[2]Matrica!$A$9,AB188=[2]Matrica!$B$3),[2]Matrica!$D$9,IF(AND(AA188=[2]Matrica!$A$9,AB188=[2]Matrica!$E$3),[2]Matrica!$G$9,IF(AND(AA188=[2]Matrica!$A$9,AB188=[2]Matrica!$H$3),[2]Matrica!$J$9,IF(AND(AA188=[2]Matrica!$A$10,AB188=[2]Matrica!$B$3),[2]Matrica!$D$10,IF(AND(AA188=[2]Matrica!$A$10,AB188=[2]Matrica!$E$3),[2]Matrica!$G$10,IF(AND(AA188=[2]Matrica!$A$10,AB188=[2]Matrica!$H$3),[2]Matrica!$J$10,IF(AND(AA188=[2]Matrica!$A$11,AB188=[2]Matrica!$B$3),[2]Matrica!$D$11,IF(AND(AA188=[2]Matrica!$A$11,AB188=[2]Matrica!$E$3),[2]Matrica!$G$11,IF(AND(AA188=[2]Matrica!$A$11,AB188=[2]Matrica!$H$3),[2]Matrica!$J$11,IF(AND(AA188=[2]Matrica!$A$12,AB188=[2]Matrica!$B$3),[2]Matrica!$D$12,IF(AND(AA188=[2]Matrica!$A$12,AB188=[2]Matrica!$E$3),[2]Matrica!$G$12,IF(AND(AA188=[2]Matrica!$A$12,AB188=[2]Matrica!$H$3),[2]Matrica!$J$12,IF(AND(AA188=[2]Matrica!$A$13,AB188=[2]Matrica!$B$3),[2]Matrica!$D$13,IF(AND(AA188=[2]Matrica!$A$13,AB188=[2]Matrica!$E$3),[2]Matrica!$G$13,IF(AND(AA188=[2]Matrica!$A$13,AB188=[2]Matrica!$H$3),[2]Matrica!$J$13,IF(AND(AA188=[2]Matrica!$A$14,AB188=[2]Matrica!$B$3),[2]Matrica!$D$14,IF(AND(AA188=[2]Matrica!$A$14,AB188=[2]Matrica!$E$3),[2]Matrica!$G$14,IF(AND(AA188=[2]Matrica!$A$14,AB188=[2]Matrica!$H$3),[2]Matrica!$J$14,IF(AND(AA188=[2]Matrica!$A$15,AB188=[2]Matrica!$B$3),[2]Matrica!$D$15,IF(AND(AA188=[2]Matrica!$A$15,AB188=[2]Matrica!$E$3),[2]Matrica!$G$15,IF(AND(AA188=[2]Matrica!$A$15,AB188=[2]Matrica!$H$3),[2]Matrica!$J$15,IF(AND(AA188=[2]Matrica!$A$16,AB188=[2]Matrica!$B$3),[2]Matrica!$D$16,IF(AND(AA188=[2]Matrica!$A$16,AB188=[2]Matrica!$E$3),[2]Matrica!$G$16,IF(AND(AA188=[2]Matrica!$A$16,AB188=[2]Matrica!$H$3),[2]Matrica!$J$16,"")))))))))))))))))))))))))))))))))))))))</f>
        <v>3.11</v>
      </c>
      <c r="AA188" s="63" t="s">
        <v>10</v>
      </c>
      <c r="AB188" s="64">
        <v>1</v>
      </c>
      <c r="AC188" s="63">
        <v>2.92</v>
      </c>
      <c r="AD188" s="63" t="s">
        <v>10</v>
      </c>
      <c r="AE188" s="64">
        <v>1</v>
      </c>
      <c r="AF188" s="63">
        <v>2.92</v>
      </c>
      <c r="AG188" s="47">
        <v>18</v>
      </c>
    </row>
    <row r="189" spans="3:33" x14ac:dyDescent="0.25">
      <c r="C189" s="38" t="s">
        <v>341</v>
      </c>
      <c r="D189" s="43" t="s">
        <v>342</v>
      </c>
      <c r="E189" s="39" t="s">
        <v>360</v>
      </c>
      <c r="F189" s="43" t="s">
        <v>304</v>
      </c>
      <c r="G189" s="38"/>
      <c r="H189" s="38"/>
      <c r="I189" s="38"/>
      <c r="J189" s="38">
        <v>13.49</v>
      </c>
      <c r="K189" s="38">
        <v>17.32</v>
      </c>
      <c r="L189" s="42">
        <v>13.49</v>
      </c>
      <c r="M189" s="42">
        <v>17.32</v>
      </c>
      <c r="N189" s="41">
        <v>2871.8</v>
      </c>
      <c r="O189" s="41">
        <v>38740.582000000002</v>
      </c>
      <c r="P189" s="41">
        <v>49739.576000000001</v>
      </c>
      <c r="Q189" s="41">
        <f t="shared" si="41"/>
        <v>13.750716808348272</v>
      </c>
      <c r="R189" s="41">
        <f t="shared" si="42"/>
        <v>17.654737962979397</v>
      </c>
      <c r="S189" s="41">
        <f t="shared" si="48"/>
        <v>2.71</v>
      </c>
      <c r="T189" s="38" t="str">
        <f>IF(AND('[2]Радна места'!S189&gt;=[2]Matrica!$B$4,'[2]Радна места'!S189&lt;=[2]Matrica!$J$4),"XIII",IF(AND('[2]Радна места'!S189&gt;=[2]Matrica!$B$5,'[2]Радна места'!S189&lt;=[2]Matrica!$J$5),"XII",IF(AND('[2]Радна места'!S189&gt;=[2]Matrica!$B$6,'[2]Радна места'!S189&lt;=[2]Matrica!$J$6),"XI",IF(AND('[2]Радна места'!S189&gt;=[2]Matrica!$B$7,'[2]Радна места'!S189&lt;=[2]Matrica!$J$7),"X",IF(AND('[2]Радна места'!S189&gt;=[2]Matrica!$B$8,'[2]Радна места'!S189&lt;=[2]Matrica!$J$8),"IX",IF(AND('[2]Радна места'!S189&gt;=[2]Matrica!$B$9,'[2]Радна места'!S189&lt;=[2]Matrica!$J$9),"VIII",IF(AND('[2]Радна места'!S189&gt;=[2]Matrica!$B$10,'[2]Радна места'!S189&lt;=[2]Matrica!$J$10),"VII",IF(AND('[2]Радна места'!S189&gt;=[2]Matrica!$B$11,'[2]Радна места'!S189&lt;=[2]Matrica!$J$11),"VI",IF(AND('[2]Радна места'!S189&gt;=[2]Matrica!$B$12,'[2]Радна места'!S189&lt;=[2]Matrica!$J$12),"V",IF(AND('[2]Радна места'!S189&gt;=[2]Matrica!$B$13,'[2]Радна места'!S189&lt;=[2]Matrica!$J$13),"IV",IF(AND('[2]Радна места'!S189&gt;=[2]Matrica!$B$14,'[2]Радна места'!S189&lt;=[2]Matrica!$J$14),"III",IF(AND('[2]Радна места'!S189&gt;=[2]Matrica!$B$15,'[2]Радна места'!S189&lt;=[2]Matrica!$J$15),"II",IF(AND('[2]Радна места'!S189&gt;=1.1,'[2]Радна места'!S189&lt;=[2]Matrica!$J$16),"I","")))))))))))))</f>
        <v>VI</v>
      </c>
      <c r="U189" s="38" t="str">
        <f t="shared" si="49"/>
        <v>2</v>
      </c>
      <c r="V189" s="41">
        <f t="shared" si="50"/>
        <v>3.48</v>
      </c>
      <c r="W189" s="38" t="str">
        <f>IF(AND('[2]Радна места'!V189&gt;=[2]Matrica!$B$4,'[2]Радна места'!V189&lt;=[2]Matrica!$J$4),"XIII",IF(AND('[2]Радна места'!V189&gt;=[2]Matrica!$B$5,'[2]Радна места'!V189&lt;=[2]Matrica!$J$5),"XII",IF(AND('[2]Радна места'!V189&gt;=[2]Matrica!$B$6,'[2]Радна места'!V189&lt;=[2]Matrica!$J$6),"XI",IF(AND('[2]Радна места'!V189&gt;=[2]Matrica!$B$7,'[2]Радна места'!V189&lt;=[2]Matrica!$J$7),"X",IF(AND('[2]Радна места'!V189&gt;=[2]Matrica!$B$8,'[2]Радна места'!V189&lt;=[2]Matrica!$J$8),"IX",IF(AND('[2]Радна места'!V189&gt;=[2]Matrica!$B$9,'[2]Радна места'!V189&lt;=[2]Matrica!$J$9),"VIII",IF(AND('[2]Радна места'!V189&gt;=[2]Matrica!$B$10,'[2]Радна места'!V189&lt;=[2]Matrica!$J$10),"VII",IF(AND('[2]Радна места'!V189&gt;=[2]Matrica!$B$11,'[2]Радна места'!V189&lt;=[2]Matrica!$J$11),"VI",IF(AND('[2]Радна места'!V189&gt;=[2]Matrica!$B$12,'[2]Радна места'!V189&lt;=[2]Matrica!$J$12),"V",IF(AND('[2]Радна места'!V189&gt;=[2]Matrica!$B$13,'[2]Радна места'!V189&lt;=[2]Matrica!$J$13),"IV",IF(AND('[2]Радна места'!V189&gt;=[2]Matrica!$B$14,'[2]Радна места'!V189&lt;=[2]Matrica!$J$14),"III",IF(AND('[2]Радна места'!V189&gt;=[2]Matrica!$B$15,'[2]Радна места'!V189&lt;=[2]Matrica!$J$15),"II",IF(AND('[2]Радна места'!V189&gt;=1.1,'[2]Радна места'!V189&lt;=[2]Matrica!$J$16),"I","")))))))))))))</f>
        <v>VIII</v>
      </c>
      <c r="X189" s="38" t="str">
        <f t="shared" si="51"/>
        <v>1</v>
      </c>
      <c r="Y189" s="38">
        <f>IF(AND(AA189=[2]Matrica!$A$4,AB189=[2]Matrica!$B$3),[2]Matrica!$B$4,IF(AND(AA189=[2]Matrica!$A$4,AB189=[2]Matrica!$E$3),[2]Matrica!$E$4,IF(AND(AA189=[2]Matrica!$A$4,AB189=[2]Matrica!$H$3),[2]Matrica!$H$4,IF(AND(AA189=[2]Matrica!$A$5,AB189=[2]Matrica!$B$3),[2]Matrica!$B$5,IF(AND(AA189=[2]Matrica!$A$5,AB189=[2]Matrica!$E$3),[2]Matrica!$E$5,IF(AND(AA189=[2]Matrica!$A$5,AB189=[2]Matrica!$H$3),[2]Matrica!$H$5,IF(AND(AA189=[2]Matrica!$A$6,AB189=[2]Matrica!$B$3),[2]Matrica!$B$6,IF(AND(AA189=[2]Matrica!$A$6,AB189=[2]Matrica!$E$3),[2]Matrica!$E$6,IF(AND(AA189=[2]Matrica!$A$6,AB189=[2]Matrica!$H$3),[2]Matrica!$H$6,IF(AND(AA189=[2]Matrica!$A$7,AB189=[2]Matrica!$B$3),[2]Matrica!$B$7,IF(AND(AA189=[2]Matrica!$A$7,AB189=[2]Matrica!$E$3),[2]Matrica!$E$7,IF(AND(AA189=[2]Matrica!$A$7,AB189=[2]Matrica!$H$3),[2]Matrica!$H$7,IF(AND(AA189=[2]Matrica!$A$8,AB189=[2]Matrica!$B$3),[2]Matrica!$B$8,IF(AND(AA189=[2]Matrica!$A$8,AB189=[2]Matrica!$E$3),[2]Matrica!$E$8,IF(AND(AA189=[2]Matrica!$A$8,AB189=[2]Matrica!$H$3),[2]Matrica!$H$8,IF(AND(AA189=[2]Matrica!$A$9,AB189=[2]Matrica!$B$3),[2]Matrica!$B$9,IF(AND(AA189=[2]Matrica!$A$9,AB189=[2]Matrica!$E$3),[2]Matrica!$E$9,IF(AND(AA189=[2]Matrica!$A$9,AB189=[2]Matrica!$H$3),[2]Matrica!$H$9,IF(AND(AA189=[2]Matrica!$A$10,AB189=[2]Matrica!$B$3),[2]Matrica!$B$10,IF(AND(AA189=[2]Matrica!$A$10,AB189=[2]Matrica!$E$3),[2]Matrica!$E$10,IF(AND(AA189=[2]Matrica!$A$10,AB189=[2]Matrica!$H$3),[2]Matrica!$H$10,IF(AND(AA189=[2]Matrica!$A$11,AB189=[2]Matrica!$B$3),[2]Matrica!$B$11,IF(AND(AA189=[2]Matrica!$A$11,AB189=[2]Matrica!$E$3),[2]Matrica!$E$11,IF(AND(AA189=[2]Matrica!$A$11,AB189=[2]Matrica!$H$3),[2]Matrica!$H$11,IF(AND(AA189=[2]Matrica!$A$12,AB189=[2]Matrica!$B$3),[2]Matrica!$B$12,IF(AND(AA189=[2]Matrica!$A$12,AB189=[2]Matrica!$E$3),[2]Matrica!$E$12,IF(AND(AA189=[2]Matrica!$A$12,AB189=[2]Matrica!$H$3),[2]Matrica!$H$12,IF(AND(AA189=[2]Matrica!$A$13,AB189=[2]Matrica!$B$3),[2]Matrica!$B$13,IF(AND(AA189=[2]Matrica!$A$13,AB189=[2]Matrica!$E$3),[2]Matrica!$E$13,IF(AND(AA189=[2]Matrica!$A$13,AB189=[2]Matrica!$H$3),[2]Matrica!$H$13,IF(AND(AA189=[2]Matrica!$A$14,AB189=[2]Matrica!$B$3),[2]Matrica!$B$14,IF(AND(AA189=[2]Matrica!$A$14,AB189=[2]Matrica!$E$3),[2]Matrica!$E$14,IF(AND(AA189=[2]Matrica!$A$14,AB189=[2]Matrica!$H$3),[2]Matrica!$H$14,IF(AND(AA189=[2]Matrica!$A$15,AB189=[2]Matrica!$B$3),[2]Matrica!$B$15,IF(AND(AA189=[2]Matrica!$A$15,AB189=[2]Matrica!$E$3),[2]Matrica!$E$15,IF(AND(AA189=[2]Matrica!$A$15,AB189=[2]Matrica!$H$3),[2]Matrica!$H$15,IF(AND(AA189=[2]Matrica!$A$16,AB189=[2]Matrica!$B$3),[2]Matrica!$B$16,IF(AND(AA189=[2]Matrica!$A$16,AB189=[2]Matrica!$E$3),[2]Matrica!$E$16,IF(AND(AA189=[2]Matrica!$A$16,AB189=[2]Matrica!$H$3),[2]Matrica!$H$16,"")))))))))))))))))))))))))))))))))))))))</f>
        <v>2.92</v>
      </c>
      <c r="Z189" s="38">
        <f>IF(AND(AA189=[2]Matrica!$A$4,AB189=[2]Matrica!$B$3),[2]Matrica!$D$4,IF(AND(AA189=[2]Matrica!$A$4,AB189=[2]Matrica!$E$3),[2]Matrica!$G$4,IF(AND(AA189=[2]Matrica!$A$4,AB189=[2]Matrica!$H$3),[2]Matrica!$J$4,IF(AND(AA189=[2]Matrica!$A$5,AB189=[2]Matrica!$B$3),[2]Matrica!$D$5,IF(AND(AA189=[2]Matrica!$A$5,AB189=[2]Matrica!$E$3),[2]Matrica!$G$5,IF(AND(AA189=[2]Matrica!$A$5,AB189=[2]Matrica!$H$3),[2]Matrica!$J$5,IF(AND(AA189=[2]Matrica!$A$6,AB189=[2]Matrica!$B$3),[2]Matrica!$D$6,IF(AND(AA189=[2]Matrica!$A$6,AB189=[2]Matrica!$E$3),[2]Matrica!$G$6,IF(AND(AA189=[2]Matrica!$A$6,AB189=[2]Matrica!$H$3),[2]Matrica!$J$6,IF(AND(AA189=[2]Matrica!$A$7,AB189=[2]Matrica!$B$3),[2]Matrica!$D$7,IF(AND(AA189=[2]Matrica!$A$7,AB189=[2]Matrica!$E$3),[2]Matrica!$G$7,IF(AND(AA189=[2]Matrica!$A$7,AB189=[2]Matrica!$H$3),[2]Matrica!$J$7,IF(AND(AA189=[2]Matrica!$A$8,AB189=[2]Matrica!$B$3),[2]Matrica!$D$8,IF(AND(AA189=[2]Matrica!$A$8,AB189=[2]Matrica!$E$3),[2]Matrica!$G$8,IF(AND(AA189=[2]Matrica!$A$8,AB189=[2]Matrica!$H$3),[2]Matrica!$J$8,IF(AND(AA189=[2]Matrica!$A$9,AB189=[2]Matrica!$B$3),[2]Matrica!$D$9,IF(AND(AA189=[2]Matrica!$A$9,AB189=[2]Matrica!$E$3),[2]Matrica!$G$9,IF(AND(AA189=[2]Matrica!$A$9,AB189=[2]Matrica!$H$3),[2]Matrica!$J$9,IF(AND(AA189=[2]Matrica!$A$10,AB189=[2]Matrica!$B$3),[2]Matrica!$D$10,IF(AND(AA189=[2]Matrica!$A$10,AB189=[2]Matrica!$E$3),[2]Matrica!$G$10,IF(AND(AA189=[2]Matrica!$A$10,AB189=[2]Matrica!$H$3),[2]Matrica!$J$10,IF(AND(AA189=[2]Matrica!$A$11,AB189=[2]Matrica!$B$3),[2]Matrica!$D$11,IF(AND(AA189=[2]Matrica!$A$11,AB189=[2]Matrica!$E$3),[2]Matrica!$G$11,IF(AND(AA189=[2]Matrica!$A$11,AB189=[2]Matrica!$H$3),[2]Matrica!$J$11,IF(AND(AA189=[2]Matrica!$A$12,AB189=[2]Matrica!$B$3),[2]Matrica!$D$12,IF(AND(AA189=[2]Matrica!$A$12,AB189=[2]Matrica!$E$3),[2]Matrica!$G$12,IF(AND(AA189=[2]Matrica!$A$12,AB189=[2]Matrica!$H$3),[2]Matrica!$J$12,IF(AND(AA189=[2]Matrica!$A$13,AB189=[2]Matrica!$B$3),[2]Matrica!$D$13,IF(AND(AA189=[2]Matrica!$A$13,AB189=[2]Matrica!$E$3),[2]Matrica!$G$13,IF(AND(AA189=[2]Matrica!$A$13,AB189=[2]Matrica!$H$3),[2]Matrica!$J$13,IF(AND(AA189=[2]Matrica!$A$14,AB189=[2]Matrica!$B$3),[2]Matrica!$D$14,IF(AND(AA189=[2]Matrica!$A$14,AB189=[2]Matrica!$E$3),[2]Matrica!$G$14,IF(AND(AA189=[2]Matrica!$A$14,AB189=[2]Matrica!$H$3),[2]Matrica!$J$14,IF(AND(AA189=[2]Matrica!$A$15,AB189=[2]Matrica!$B$3),[2]Matrica!$D$15,IF(AND(AA189=[2]Matrica!$A$15,AB189=[2]Matrica!$E$3),[2]Matrica!$G$15,IF(AND(AA189=[2]Matrica!$A$15,AB189=[2]Matrica!$H$3),[2]Matrica!$J$15,IF(AND(AA189=[2]Matrica!$A$16,AB189=[2]Matrica!$B$3),[2]Matrica!$D$16,IF(AND(AA189=[2]Matrica!$A$16,AB189=[2]Matrica!$E$3),[2]Matrica!$G$16,IF(AND(AA189=[2]Matrica!$A$16,AB189=[2]Matrica!$H$3),[2]Matrica!$J$16,"")))))))))))))))))))))))))))))))))))))))</f>
        <v>3.11</v>
      </c>
      <c r="AA189" s="63" t="s">
        <v>10</v>
      </c>
      <c r="AB189" s="64">
        <v>1</v>
      </c>
      <c r="AC189" s="63">
        <v>2.92</v>
      </c>
      <c r="AD189" s="63" t="s">
        <v>10</v>
      </c>
      <c r="AE189" s="64">
        <v>1</v>
      </c>
      <c r="AF189" s="63">
        <v>2.92</v>
      </c>
      <c r="AG189" s="47">
        <v>1</v>
      </c>
    </row>
    <row r="190" spans="3:33" x14ac:dyDescent="0.25">
      <c r="C190" s="38" t="s">
        <v>343</v>
      </c>
      <c r="D190" s="43" t="s">
        <v>344</v>
      </c>
      <c r="E190" s="39" t="s">
        <v>360</v>
      </c>
      <c r="F190" s="43" t="s">
        <v>304</v>
      </c>
      <c r="G190" s="38"/>
      <c r="H190" s="38"/>
      <c r="I190" s="38"/>
      <c r="J190" s="38">
        <v>13.49</v>
      </c>
      <c r="K190" s="38">
        <v>17.32</v>
      </c>
      <c r="L190" s="42">
        <v>13.49</v>
      </c>
      <c r="M190" s="42">
        <v>17.32</v>
      </c>
      <c r="N190" s="41">
        <v>2736.86</v>
      </c>
      <c r="O190" s="41">
        <v>36920.241399999999</v>
      </c>
      <c r="P190" s="41">
        <v>47402.415200000003</v>
      </c>
      <c r="Q190" s="41">
        <f t="shared" si="41"/>
        <v>13.104598789642749</v>
      </c>
      <c r="R190" s="41">
        <f t="shared" si="42"/>
        <v>16.825177986405667</v>
      </c>
      <c r="S190" s="41">
        <f t="shared" si="48"/>
        <v>2.58</v>
      </c>
      <c r="T190" s="38" t="str">
        <f>IF(AND('[2]Радна места'!S190&gt;=[2]Matrica!$B$4,'[2]Радна места'!S190&lt;=[2]Matrica!$J$4),"XIII",IF(AND('[2]Радна места'!S190&gt;=[2]Matrica!$B$5,'[2]Радна места'!S190&lt;=[2]Matrica!$J$5),"XII",IF(AND('[2]Радна места'!S190&gt;=[2]Matrica!$B$6,'[2]Радна места'!S190&lt;=[2]Matrica!$J$6),"XI",IF(AND('[2]Радна места'!S190&gt;=[2]Matrica!$B$7,'[2]Радна места'!S190&lt;=[2]Matrica!$J$7),"X",IF(AND('[2]Радна места'!S190&gt;=[2]Matrica!$B$8,'[2]Радна места'!S190&lt;=[2]Matrica!$J$8),"IX",IF(AND('[2]Радна места'!S190&gt;=[2]Matrica!$B$9,'[2]Радна места'!S190&lt;=[2]Matrica!$J$9),"VIII",IF(AND('[2]Радна места'!S190&gt;=[2]Matrica!$B$10,'[2]Радна места'!S190&lt;=[2]Matrica!$J$10),"VII",IF(AND('[2]Радна места'!S190&gt;=[2]Matrica!$B$11,'[2]Радна места'!S190&lt;=[2]Matrica!$J$11),"VI",IF(AND('[2]Радна места'!S190&gt;=[2]Matrica!$B$12,'[2]Радна места'!S190&lt;=[2]Matrica!$J$12),"V",IF(AND('[2]Радна места'!S190&gt;=[2]Matrica!$B$13,'[2]Радна места'!S190&lt;=[2]Matrica!$J$13),"IV",IF(AND('[2]Радна места'!S190&gt;=[2]Matrica!$B$14,'[2]Радна места'!S190&lt;=[2]Matrica!$J$14),"III",IF(AND('[2]Радна места'!S190&gt;=[2]Matrica!$B$15,'[2]Радна места'!S190&lt;=[2]Matrica!$J$15),"II",IF(AND('[2]Радна места'!S190&gt;=1.1,'[2]Радна места'!S190&lt;=[2]Matrica!$J$16),"I","")))))))))))))</f>
        <v>VI</v>
      </c>
      <c r="U190" s="38" t="str">
        <f t="shared" si="49"/>
        <v>1</v>
      </c>
      <c r="V190" s="41">
        <f t="shared" si="50"/>
        <v>3.32</v>
      </c>
      <c r="W190" s="38" t="str">
        <f>IF(AND('[2]Радна места'!V190&gt;=[2]Matrica!$B$4,'[2]Радна места'!V190&lt;=[2]Matrica!$J$4),"XIII",IF(AND('[2]Радна места'!V190&gt;=[2]Matrica!$B$5,'[2]Радна места'!V190&lt;=[2]Matrica!$J$5),"XII",IF(AND('[2]Радна места'!V190&gt;=[2]Matrica!$B$6,'[2]Радна места'!V190&lt;=[2]Matrica!$J$6),"XI",IF(AND('[2]Радна места'!V190&gt;=[2]Matrica!$B$7,'[2]Радна места'!V190&lt;=[2]Matrica!$J$7),"X",IF(AND('[2]Радна места'!V190&gt;=[2]Matrica!$B$8,'[2]Радна места'!V190&lt;=[2]Matrica!$J$8),"IX",IF(AND('[2]Радна места'!V190&gt;=[2]Matrica!$B$9,'[2]Радна места'!V190&lt;=[2]Matrica!$J$9),"VIII",IF(AND('[2]Радна места'!V190&gt;=[2]Matrica!$B$10,'[2]Радна места'!V190&lt;=[2]Matrica!$J$10),"VII",IF(AND('[2]Радна места'!V190&gt;=[2]Matrica!$B$11,'[2]Радна места'!V190&lt;=[2]Matrica!$J$11),"VI",IF(AND('[2]Радна места'!V190&gt;=[2]Matrica!$B$12,'[2]Радна места'!V190&lt;=[2]Matrica!$J$12),"V",IF(AND('[2]Радна места'!V190&gt;=[2]Matrica!$B$13,'[2]Радна места'!V190&lt;=[2]Matrica!$J$13),"IV",IF(AND('[2]Радна места'!V190&gt;=[2]Matrica!$B$14,'[2]Радна места'!V190&lt;=[2]Matrica!$J$14),"III",IF(AND('[2]Радна места'!V190&gt;=[2]Matrica!$B$15,'[2]Радна места'!V190&lt;=[2]Matrica!$J$15),"II",IF(AND('[2]Радна места'!V190&gt;=1.1,'[2]Радна места'!V190&lt;=[2]Matrica!$J$16),"I","")))))))))))))</f>
        <v>VIII</v>
      </c>
      <c r="X190" s="38" t="str">
        <f t="shared" si="51"/>
        <v>2</v>
      </c>
      <c r="Y190" s="38">
        <f>IF(AND(AA190=[2]Matrica!$A$4,AB190=[2]Matrica!$B$3),[2]Matrica!$B$4,IF(AND(AA190=[2]Matrica!$A$4,AB190=[2]Matrica!$E$3),[2]Matrica!$E$4,IF(AND(AA190=[2]Matrica!$A$4,AB190=[2]Matrica!$H$3),[2]Matrica!$H$4,IF(AND(AA190=[2]Matrica!$A$5,AB190=[2]Matrica!$B$3),[2]Matrica!$B$5,IF(AND(AA190=[2]Matrica!$A$5,AB190=[2]Matrica!$E$3),[2]Matrica!$E$5,IF(AND(AA190=[2]Matrica!$A$5,AB190=[2]Matrica!$H$3),[2]Matrica!$H$5,IF(AND(AA190=[2]Matrica!$A$6,AB190=[2]Matrica!$B$3),[2]Matrica!$B$6,IF(AND(AA190=[2]Matrica!$A$6,AB190=[2]Matrica!$E$3),[2]Matrica!$E$6,IF(AND(AA190=[2]Matrica!$A$6,AB190=[2]Matrica!$H$3),[2]Matrica!$H$6,IF(AND(AA190=[2]Matrica!$A$7,AB190=[2]Matrica!$B$3),[2]Matrica!$B$7,IF(AND(AA190=[2]Matrica!$A$7,AB190=[2]Matrica!$E$3),[2]Matrica!$E$7,IF(AND(AA190=[2]Matrica!$A$7,AB190=[2]Matrica!$H$3),[2]Matrica!$H$7,IF(AND(AA190=[2]Matrica!$A$8,AB190=[2]Matrica!$B$3),[2]Matrica!$B$8,IF(AND(AA190=[2]Matrica!$A$8,AB190=[2]Matrica!$E$3),[2]Matrica!$E$8,IF(AND(AA190=[2]Matrica!$A$8,AB190=[2]Matrica!$H$3),[2]Matrica!$H$8,IF(AND(AA190=[2]Matrica!$A$9,AB190=[2]Matrica!$B$3),[2]Matrica!$B$9,IF(AND(AA190=[2]Matrica!$A$9,AB190=[2]Matrica!$E$3),[2]Matrica!$E$9,IF(AND(AA190=[2]Matrica!$A$9,AB190=[2]Matrica!$H$3),[2]Matrica!$H$9,IF(AND(AA190=[2]Matrica!$A$10,AB190=[2]Matrica!$B$3),[2]Matrica!$B$10,IF(AND(AA190=[2]Matrica!$A$10,AB190=[2]Matrica!$E$3),[2]Matrica!$E$10,IF(AND(AA190=[2]Matrica!$A$10,AB190=[2]Matrica!$H$3),[2]Matrica!$H$10,IF(AND(AA190=[2]Matrica!$A$11,AB190=[2]Matrica!$B$3),[2]Matrica!$B$11,IF(AND(AA190=[2]Matrica!$A$11,AB190=[2]Matrica!$E$3),[2]Matrica!$E$11,IF(AND(AA190=[2]Matrica!$A$11,AB190=[2]Matrica!$H$3),[2]Matrica!$H$11,IF(AND(AA190=[2]Matrica!$A$12,AB190=[2]Matrica!$B$3),[2]Matrica!$B$12,IF(AND(AA190=[2]Matrica!$A$12,AB190=[2]Matrica!$E$3),[2]Matrica!$E$12,IF(AND(AA190=[2]Matrica!$A$12,AB190=[2]Matrica!$H$3),[2]Matrica!$H$12,IF(AND(AA190=[2]Matrica!$A$13,AB190=[2]Matrica!$B$3),[2]Matrica!$B$13,IF(AND(AA190=[2]Matrica!$A$13,AB190=[2]Matrica!$E$3),[2]Matrica!$E$13,IF(AND(AA190=[2]Matrica!$A$13,AB190=[2]Matrica!$H$3),[2]Matrica!$H$13,IF(AND(AA190=[2]Matrica!$A$14,AB190=[2]Matrica!$B$3),[2]Matrica!$B$14,IF(AND(AA190=[2]Matrica!$A$14,AB190=[2]Matrica!$E$3),[2]Matrica!$E$14,IF(AND(AA190=[2]Matrica!$A$14,AB190=[2]Matrica!$H$3),[2]Matrica!$H$14,IF(AND(AA190=[2]Matrica!$A$15,AB190=[2]Matrica!$B$3),[2]Matrica!$B$15,IF(AND(AA190=[2]Matrica!$A$15,AB190=[2]Matrica!$E$3),[2]Matrica!$E$15,IF(AND(AA190=[2]Matrica!$A$15,AB190=[2]Matrica!$H$3),[2]Matrica!$H$15,IF(AND(AA190=[2]Matrica!$A$16,AB190=[2]Matrica!$B$3),[2]Matrica!$B$16,IF(AND(AA190=[2]Matrica!$A$16,AB190=[2]Matrica!$E$3),[2]Matrica!$E$16,IF(AND(AA190=[2]Matrica!$A$16,AB190=[2]Matrica!$H$3),[2]Matrica!$H$16,"")))))))))))))))))))))))))))))))))))))))</f>
        <v>2.92</v>
      </c>
      <c r="Z190" s="38">
        <f>IF(AND(AA190=[2]Matrica!$A$4,AB190=[2]Matrica!$B$3),[2]Matrica!$D$4,IF(AND(AA190=[2]Matrica!$A$4,AB190=[2]Matrica!$E$3),[2]Matrica!$G$4,IF(AND(AA190=[2]Matrica!$A$4,AB190=[2]Matrica!$H$3),[2]Matrica!$J$4,IF(AND(AA190=[2]Matrica!$A$5,AB190=[2]Matrica!$B$3),[2]Matrica!$D$5,IF(AND(AA190=[2]Matrica!$A$5,AB190=[2]Matrica!$E$3),[2]Matrica!$G$5,IF(AND(AA190=[2]Matrica!$A$5,AB190=[2]Matrica!$H$3),[2]Matrica!$J$5,IF(AND(AA190=[2]Matrica!$A$6,AB190=[2]Matrica!$B$3),[2]Matrica!$D$6,IF(AND(AA190=[2]Matrica!$A$6,AB190=[2]Matrica!$E$3),[2]Matrica!$G$6,IF(AND(AA190=[2]Matrica!$A$6,AB190=[2]Matrica!$H$3),[2]Matrica!$J$6,IF(AND(AA190=[2]Matrica!$A$7,AB190=[2]Matrica!$B$3),[2]Matrica!$D$7,IF(AND(AA190=[2]Matrica!$A$7,AB190=[2]Matrica!$E$3),[2]Matrica!$G$7,IF(AND(AA190=[2]Matrica!$A$7,AB190=[2]Matrica!$H$3),[2]Matrica!$J$7,IF(AND(AA190=[2]Matrica!$A$8,AB190=[2]Matrica!$B$3),[2]Matrica!$D$8,IF(AND(AA190=[2]Matrica!$A$8,AB190=[2]Matrica!$E$3),[2]Matrica!$G$8,IF(AND(AA190=[2]Matrica!$A$8,AB190=[2]Matrica!$H$3),[2]Matrica!$J$8,IF(AND(AA190=[2]Matrica!$A$9,AB190=[2]Matrica!$B$3),[2]Matrica!$D$9,IF(AND(AA190=[2]Matrica!$A$9,AB190=[2]Matrica!$E$3),[2]Matrica!$G$9,IF(AND(AA190=[2]Matrica!$A$9,AB190=[2]Matrica!$H$3),[2]Matrica!$J$9,IF(AND(AA190=[2]Matrica!$A$10,AB190=[2]Matrica!$B$3),[2]Matrica!$D$10,IF(AND(AA190=[2]Matrica!$A$10,AB190=[2]Matrica!$E$3),[2]Matrica!$G$10,IF(AND(AA190=[2]Matrica!$A$10,AB190=[2]Matrica!$H$3),[2]Matrica!$J$10,IF(AND(AA190=[2]Matrica!$A$11,AB190=[2]Matrica!$B$3),[2]Matrica!$D$11,IF(AND(AA190=[2]Matrica!$A$11,AB190=[2]Matrica!$E$3),[2]Matrica!$G$11,IF(AND(AA190=[2]Matrica!$A$11,AB190=[2]Matrica!$H$3),[2]Matrica!$J$11,IF(AND(AA190=[2]Matrica!$A$12,AB190=[2]Matrica!$B$3),[2]Matrica!$D$12,IF(AND(AA190=[2]Matrica!$A$12,AB190=[2]Matrica!$E$3),[2]Matrica!$G$12,IF(AND(AA190=[2]Matrica!$A$12,AB190=[2]Matrica!$H$3),[2]Matrica!$J$12,IF(AND(AA190=[2]Matrica!$A$13,AB190=[2]Matrica!$B$3),[2]Matrica!$D$13,IF(AND(AA190=[2]Matrica!$A$13,AB190=[2]Matrica!$E$3),[2]Matrica!$G$13,IF(AND(AA190=[2]Matrica!$A$13,AB190=[2]Matrica!$H$3),[2]Matrica!$J$13,IF(AND(AA190=[2]Matrica!$A$14,AB190=[2]Matrica!$B$3),[2]Matrica!$D$14,IF(AND(AA190=[2]Matrica!$A$14,AB190=[2]Matrica!$E$3),[2]Matrica!$G$14,IF(AND(AA190=[2]Matrica!$A$14,AB190=[2]Matrica!$H$3),[2]Matrica!$J$14,IF(AND(AA190=[2]Matrica!$A$15,AB190=[2]Matrica!$B$3),[2]Matrica!$D$15,IF(AND(AA190=[2]Matrica!$A$15,AB190=[2]Matrica!$E$3),[2]Matrica!$G$15,IF(AND(AA190=[2]Matrica!$A$15,AB190=[2]Matrica!$H$3),[2]Matrica!$J$15,IF(AND(AA190=[2]Matrica!$A$16,AB190=[2]Matrica!$B$3),[2]Matrica!$D$16,IF(AND(AA190=[2]Matrica!$A$16,AB190=[2]Matrica!$E$3),[2]Matrica!$G$16,IF(AND(AA190=[2]Matrica!$A$16,AB190=[2]Matrica!$H$3),[2]Matrica!$J$16,"")))))))))))))))))))))))))))))))))))))))</f>
        <v>3.11</v>
      </c>
      <c r="AA190" s="63" t="s">
        <v>10</v>
      </c>
      <c r="AB190" s="64">
        <v>1</v>
      </c>
      <c r="AC190" s="63">
        <v>2.92</v>
      </c>
      <c r="AD190" s="63" t="s">
        <v>10</v>
      </c>
      <c r="AE190" s="64">
        <v>1</v>
      </c>
      <c r="AF190" s="63">
        <v>2.92</v>
      </c>
      <c r="AG190" s="47">
        <v>2</v>
      </c>
    </row>
    <row r="191" spans="3:33" ht="30" x14ac:dyDescent="0.25">
      <c r="C191" s="38" t="s">
        <v>345</v>
      </c>
      <c r="D191" s="43" t="s">
        <v>346</v>
      </c>
      <c r="E191" s="39" t="s">
        <v>361</v>
      </c>
      <c r="F191" s="43" t="s">
        <v>304</v>
      </c>
      <c r="G191" s="38"/>
      <c r="H191" s="38"/>
      <c r="I191" s="38"/>
      <c r="J191" s="38">
        <v>13.49</v>
      </c>
      <c r="K191" s="38">
        <v>16.95</v>
      </c>
      <c r="L191" s="42">
        <v>13.49</v>
      </c>
      <c r="M191" s="42">
        <v>16.95</v>
      </c>
      <c r="N191" s="41">
        <v>2736.86</v>
      </c>
      <c r="O191" s="41">
        <v>36920.241399999999</v>
      </c>
      <c r="P191" s="41">
        <v>46389.777000000002</v>
      </c>
      <c r="Q191" s="41">
        <f t="shared" si="41"/>
        <v>13.104598789642749</v>
      </c>
      <c r="R191" s="41">
        <f t="shared" si="42"/>
        <v>16.465748664525176</v>
      </c>
      <c r="S191" s="41">
        <f t="shared" si="48"/>
        <v>2.58</v>
      </c>
      <c r="T191" s="38" t="str">
        <f>IF(AND('[2]Радна места'!S191&gt;=[2]Matrica!$B$4,'[2]Радна места'!S191&lt;=[2]Matrica!$J$4),"XIII",IF(AND('[2]Радна места'!S191&gt;=[2]Matrica!$B$5,'[2]Радна места'!S191&lt;=[2]Matrica!$J$5),"XII",IF(AND('[2]Радна места'!S191&gt;=[2]Matrica!$B$6,'[2]Радна места'!S191&lt;=[2]Matrica!$J$6),"XI",IF(AND('[2]Радна места'!S191&gt;=[2]Matrica!$B$7,'[2]Радна места'!S191&lt;=[2]Matrica!$J$7),"X",IF(AND('[2]Радна места'!S191&gt;=[2]Matrica!$B$8,'[2]Радна места'!S191&lt;=[2]Matrica!$J$8),"IX",IF(AND('[2]Радна места'!S191&gt;=[2]Matrica!$B$9,'[2]Радна места'!S191&lt;=[2]Matrica!$J$9),"VIII",IF(AND('[2]Радна места'!S191&gt;=[2]Matrica!$B$10,'[2]Радна места'!S191&lt;=[2]Matrica!$J$10),"VII",IF(AND('[2]Радна места'!S191&gt;=[2]Matrica!$B$11,'[2]Радна места'!S191&lt;=[2]Matrica!$J$11),"VI",IF(AND('[2]Радна места'!S191&gt;=[2]Matrica!$B$12,'[2]Радна места'!S191&lt;=[2]Matrica!$J$12),"V",IF(AND('[2]Радна места'!S191&gt;=[2]Matrica!$B$13,'[2]Радна места'!S191&lt;=[2]Matrica!$J$13),"IV",IF(AND('[2]Радна места'!S191&gt;=[2]Matrica!$B$14,'[2]Радна места'!S191&lt;=[2]Matrica!$J$14),"III",IF(AND('[2]Радна места'!S191&gt;=[2]Matrica!$B$15,'[2]Радна места'!S191&lt;=[2]Matrica!$J$15),"II",IF(AND('[2]Радна места'!S191&gt;=1.1,'[2]Радна места'!S191&lt;=[2]Matrica!$J$16),"I","")))))))))))))</f>
        <v>VI</v>
      </c>
      <c r="U191" s="38" t="str">
        <f t="shared" si="49"/>
        <v>1</v>
      </c>
      <c r="V191" s="41">
        <f t="shared" si="50"/>
        <v>3.25</v>
      </c>
      <c r="W191" s="38" t="str">
        <f>IF(AND('[2]Радна места'!V191&gt;=[2]Matrica!$B$4,'[2]Радна места'!V191&lt;=[2]Matrica!$J$4),"XIII",IF(AND('[2]Радна места'!V191&gt;=[2]Matrica!$B$5,'[2]Радна места'!V191&lt;=[2]Matrica!$J$5),"XII",IF(AND('[2]Радна места'!V191&gt;=[2]Matrica!$B$6,'[2]Радна места'!V191&lt;=[2]Matrica!$J$6),"XI",IF(AND('[2]Радна места'!V191&gt;=[2]Matrica!$B$7,'[2]Радна места'!V191&lt;=[2]Matrica!$J$7),"X",IF(AND('[2]Радна места'!V191&gt;=[2]Matrica!$B$8,'[2]Радна места'!V191&lt;=[2]Matrica!$J$8),"IX",IF(AND('[2]Радна места'!V191&gt;=[2]Matrica!$B$9,'[2]Радна места'!V191&lt;=[2]Matrica!$J$9),"VIII",IF(AND('[2]Радна места'!V191&gt;=[2]Matrica!$B$10,'[2]Радна места'!V191&lt;=[2]Matrica!$J$10),"VII",IF(AND('[2]Радна места'!V191&gt;=[2]Matrica!$B$11,'[2]Радна места'!V191&lt;=[2]Matrica!$J$11),"VI",IF(AND('[2]Радна места'!V191&gt;=[2]Matrica!$B$12,'[2]Радна места'!V191&lt;=[2]Matrica!$J$12),"V",IF(AND('[2]Радна места'!V191&gt;=[2]Matrica!$B$13,'[2]Радна места'!V191&lt;=[2]Matrica!$J$13),"IV",IF(AND('[2]Радна места'!V191&gt;=[2]Matrica!$B$14,'[2]Радна места'!V191&lt;=[2]Matrica!$J$14),"III",IF(AND('[2]Радна места'!V191&gt;=[2]Matrica!$B$15,'[2]Радна места'!V191&lt;=[2]Matrica!$J$15),"II",IF(AND('[2]Радна места'!V191&gt;=1.1,'[2]Радна места'!V191&lt;=[2]Matrica!$J$16),"I","")))))))))))))</f>
        <v>VII</v>
      </c>
      <c r="X191" s="38" t="str">
        <f t="shared" si="51"/>
        <v>2</v>
      </c>
      <c r="Y191" s="38">
        <f>IF(AND(AA191=[2]Matrica!$A$4,AB191=[2]Matrica!$B$3),[2]Matrica!$B$4,IF(AND(AA191=[2]Matrica!$A$4,AB191=[2]Matrica!$E$3),[2]Matrica!$E$4,IF(AND(AA191=[2]Matrica!$A$4,AB191=[2]Matrica!$H$3),[2]Matrica!$H$4,IF(AND(AA191=[2]Matrica!$A$5,AB191=[2]Matrica!$B$3),[2]Matrica!$B$5,IF(AND(AA191=[2]Matrica!$A$5,AB191=[2]Matrica!$E$3),[2]Matrica!$E$5,IF(AND(AA191=[2]Matrica!$A$5,AB191=[2]Matrica!$H$3),[2]Matrica!$H$5,IF(AND(AA191=[2]Matrica!$A$6,AB191=[2]Matrica!$B$3),[2]Matrica!$B$6,IF(AND(AA191=[2]Matrica!$A$6,AB191=[2]Matrica!$E$3),[2]Matrica!$E$6,IF(AND(AA191=[2]Matrica!$A$6,AB191=[2]Matrica!$H$3),[2]Matrica!$H$6,IF(AND(AA191=[2]Matrica!$A$7,AB191=[2]Matrica!$B$3),[2]Matrica!$B$7,IF(AND(AA191=[2]Matrica!$A$7,AB191=[2]Matrica!$E$3),[2]Matrica!$E$7,IF(AND(AA191=[2]Matrica!$A$7,AB191=[2]Matrica!$H$3),[2]Matrica!$H$7,IF(AND(AA191=[2]Matrica!$A$8,AB191=[2]Matrica!$B$3),[2]Matrica!$B$8,IF(AND(AA191=[2]Matrica!$A$8,AB191=[2]Matrica!$E$3),[2]Matrica!$E$8,IF(AND(AA191=[2]Matrica!$A$8,AB191=[2]Matrica!$H$3),[2]Matrica!$H$8,IF(AND(AA191=[2]Matrica!$A$9,AB191=[2]Matrica!$B$3),[2]Matrica!$B$9,IF(AND(AA191=[2]Matrica!$A$9,AB191=[2]Matrica!$E$3),[2]Matrica!$E$9,IF(AND(AA191=[2]Matrica!$A$9,AB191=[2]Matrica!$H$3),[2]Matrica!$H$9,IF(AND(AA191=[2]Matrica!$A$10,AB191=[2]Matrica!$B$3),[2]Matrica!$B$10,IF(AND(AA191=[2]Matrica!$A$10,AB191=[2]Matrica!$E$3),[2]Matrica!$E$10,IF(AND(AA191=[2]Matrica!$A$10,AB191=[2]Matrica!$H$3),[2]Matrica!$H$10,IF(AND(AA191=[2]Matrica!$A$11,AB191=[2]Matrica!$B$3),[2]Matrica!$B$11,IF(AND(AA191=[2]Matrica!$A$11,AB191=[2]Matrica!$E$3),[2]Matrica!$E$11,IF(AND(AA191=[2]Matrica!$A$11,AB191=[2]Matrica!$H$3),[2]Matrica!$H$11,IF(AND(AA191=[2]Matrica!$A$12,AB191=[2]Matrica!$B$3),[2]Matrica!$B$12,IF(AND(AA191=[2]Matrica!$A$12,AB191=[2]Matrica!$E$3),[2]Matrica!$E$12,IF(AND(AA191=[2]Matrica!$A$12,AB191=[2]Matrica!$H$3),[2]Matrica!$H$12,IF(AND(AA191=[2]Matrica!$A$13,AB191=[2]Matrica!$B$3),[2]Matrica!$B$13,IF(AND(AA191=[2]Matrica!$A$13,AB191=[2]Matrica!$E$3),[2]Matrica!$E$13,IF(AND(AA191=[2]Matrica!$A$13,AB191=[2]Matrica!$H$3),[2]Matrica!$H$13,IF(AND(AA191=[2]Matrica!$A$14,AB191=[2]Matrica!$B$3),[2]Matrica!$B$14,IF(AND(AA191=[2]Matrica!$A$14,AB191=[2]Matrica!$E$3),[2]Matrica!$E$14,IF(AND(AA191=[2]Matrica!$A$14,AB191=[2]Matrica!$H$3),[2]Matrica!$H$14,IF(AND(AA191=[2]Matrica!$A$15,AB191=[2]Matrica!$B$3),[2]Matrica!$B$15,IF(AND(AA191=[2]Matrica!$A$15,AB191=[2]Matrica!$E$3),[2]Matrica!$E$15,IF(AND(AA191=[2]Matrica!$A$15,AB191=[2]Matrica!$H$3),[2]Matrica!$H$15,IF(AND(AA191=[2]Matrica!$A$16,AB191=[2]Matrica!$B$3),[2]Matrica!$B$16,IF(AND(AA191=[2]Matrica!$A$16,AB191=[2]Matrica!$E$3),[2]Matrica!$E$16,IF(AND(AA191=[2]Matrica!$A$16,AB191=[2]Matrica!$H$3),[2]Matrica!$H$16,"")))))))))))))))))))))))))))))))))))))))</f>
        <v>2.92</v>
      </c>
      <c r="Z191" s="38">
        <f>IF(AND(AA191=[2]Matrica!$A$4,AB191=[2]Matrica!$B$3),[2]Matrica!$D$4,IF(AND(AA191=[2]Matrica!$A$4,AB191=[2]Matrica!$E$3),[2]Matrica!$G$4,IF(AND(AA191=[2]Matrica!$A$4,AB191=[2]Matrica!$H$3),[2]Matrica!$J$4,IF(AND(AA191=[2]Matrica!$A$5,AB191=[2]Matrica!$B$3),[2]Matrica!$D$5,IF(AND(AA191=[2]Matrica!$A$5,AB191=[2]Matrica!$E$3),[2]Matrica!$G$5,IF(AND(AA191=[2]Matrica!$A$5,AB191=[2]Matrica!$H$3),[2]Matrica!$J$5,IF(AND(AA191=[2]Matrica!$A$6,AB191=[2]Matrica!$B$3),[2]Matrica!$D$6,IF(AND(AA191=[2]Matrica!$A$6,AB191=[2]Matrica!$E$3),[2]Matrica!$G$6,IF(AND(AA191=[2]Matrica!$A$6,AB191=[2]Matrica!$H$3),[2]Matrica!$J$6,IF(AND(AA191=[2]Matrica!$A$7,AB191=[2]Matrica!$B$3),[2]Matrica!$D$7,IF(AND(AA191=[2]Matrica!$A$7,AB191=[2]Matrica!$E$3),[2]Matrica!$G$7,IF(AND(AA191=[2]Matrica!$A$7,AB191=[2]Matrica!$H$3),[2]Matrica!$J$7,IF(AND(AA191=[2]Matrica!$A$8,AB191=[2]Matrica!$B$3),[2]Matrica!$D$8,IF(AND(AA191=[2]Matrica!$A$8,AB191=[2]Matrica!$E$3),[2]Matrica!$G$8,IF(AND(AA191=[2]Matrica!$A$8,AB191=[2]Matrica!$H$3),[2]Matrica!$J$8,IF(AND(AA191=[2]Matrica!$A$9,AB191=[2]Matrica!$B$3),[2]Matrica!$D$9,IF(AND(AA191=[2]Matrica!$A$9,AB191=[2]Matrica!$E$3),[2]Matrica!$G$9,IF(AND(AA191=[2]Matrica!$A$9,AB191=[2]Matrica!$H$3),[2]Matrica!$J$9,IF(AND(AA191=[2]Matrica!$A$10,AB191=[2]Matrica!$B$3),[2]Matrica!$D$10,IF(AND(AA191=[2]Matrica!$A$10,AB191=[2]Matrica!$E$3),[2]Matrica!$G$10,IF(AND(AA191=[2]Matrica!$A$10,AB191=[2]Matrica!$H$3),[2]Matrica!$J$10,IF(AND(AA191=[2]Matrica!$A$11,AB191=[2]Matrica!$B$3),[2]Matrica!$D$11,IF(AND(AA191=[2]Matrica!$A$11,AB191=[2]Matrica!$E$3),[2]Matrica!$G$11,IF(AND(AA191=[2]Matrica!$A$11,AB191=[2]Matrica!$H$3),[2]Matrica!$J$11,IF(AND(AA191=[2]Matrica!$A$12,AB191=[2]Matrica!$B$3),[2]Matrica!$D$12,IF(AND(AA191=[2]Matrica!$A$12,AB191=[2]Matrica!$E$3),[2]Matrica!$G$12,IF(AND(AA191=[2]Matrica!$A$12,AB191=[2]Matrica!$H$3),[2]Matrica!$J$12,IF(AND(AA191=[2]Matrica!$A$13,AB191=[2]Matrica!$B$3),[2]Matrica!$D$13,IF(AND(AA191=[2]Matrica!$A$13,AB191=[2]Matrica!$E$3),[2]Matrica!$G$13,IF(AND(AA191=[2]Matrica!$A$13,AB191=[2]Matrica!$H$3),[2]Matrica!$J$13,IF(AND(AA191=[2]Matrica!$A$14,AB191=[2]Matrica!$B$3),[2]Matrica!$D$14,IF(AND(AA191=[2]Matrica!$A$14,AB191=[2]Matrica!$E$3),[2]Matrica!$G$14,IF(AND(AA191=[2]Matrica!$A$14,AB191=[2]Matrica!$H$3),[2]Matrica!$J$14,IF(AND(AA191=[2]Matrica!$A$15,AB191=[2]Matrica!$B$3),[2]Matrica!$D$15,IF(AND(AA191=[2]Matrica!$A$15,AB191=[2]Matrica!$E$3),[2]Matrica!$G$15,IF(AND(AA191=[2]Matrica!$A$15,AB191=[2]Matrica!$H$3),[2]Matrica!$J$15,IF(AND(AA191=[2]Matrica!$A$16,AB191=[2]Matrica!$B$3),[2]Matrica!$D$16,IF(AND(AA191=[2]Matrica!$A$16,AB191=[2]Matrica!$E$3),[2]Matrica!$G$16,IF(AND(AA191=[2]Matrica!$A$16,AB191=[2]Matrica!$H$3),[2]Matrica!$J$16,"")))))))))))))))))))))))))))))))))))))))</f>
        <v>3.11</v>
      </c>
      <c r="AA191" s="63" t="s">
        <v>10</v>
      </c>
      <c r="AB191" s="64">
        <v>1</v>
      </c>
      <c r="AC191" s="63">
        <v>2.92</v>
      </c>
      <c r="AD191" s="63" t="s">
        <v>10</v>
      </c>
      <c r="AE191" s="64">
        <v>1</v>
      </c>
      <c r="AF191" s="63">
        <v>2.92</v>
      </c>
      <c r="AG191" s="47">
        <v>9</v>
      </c>
    </row>
    <row r="192" spans="3:33" ht="30" x14ac:dyDescent="0.25">
      <c r="C192" s="38" t="s">
        <v>347</v>
      </c>
      <c r="D192" s="43" t="s">
        <v>348</v>
      </c>
      <c r="E192" s="39" t="s">
        <v>360</v>
      </c>
      <c r="F192" s="43" t="s">
        <v>304</v>
      </c>
      <c r="G192" s="38">
        <v>0.03</v>
      </c>
      <c r="H192" s="38"/>
      <c r="I192" s="38"/>
      <c r="J192" s="38">
        <v>13.49</v>
      </c>
      <c r="K192" s="38">
        <v>17.32</v>
      </c>
      <c r="L192" s="42">
        <v>13.8947</v>
      </c>
      <c r="M192" s="42">
        <v>17.839600000000001</v>
      </c>
      <c r="N192" s="41">
        <v>2871.8</v>
      </c>
      <c r="O192" s="41">
        <v>39902.799460000002</v>
      </c>
      <c r="P192" s="41">
        <v>51231.763280000006</v>
      </c>
      <c r="Q192" s="41">
        <f t="shared" si="41"/>
        <v>14.16323831259872</v>
      </c>
      <c r="R192" s="41">
        <f t="shared" si="42"/>
        <v>18.184380101868779</v>
      </c>
      <c r="S192" s="41">
        <f t="shared" si="48"/>
        <v>2.79</v>
      </c>
      <c r="T192" s="38" t="str">
        <f>IF(AND('[2]Радна места'!S192&gt;=[2]Matrica!$B$4,'[2]Радна места'!S192&lt;=[2]Matrica!$J$4),"XIII",IF(AND('[2]Радна места'!S192&gt;=[2]Matrica!$B$5,'[2]Радна места'!S192&lt;=[2]Matrica!$J$5),"XII",IF(AND('[2]Радна места'!S192&gt;=[2]Matrica!$B$6,'[2]Радна места'!S192&lt;=[2]Matrica!$J$6),"XI",IF(AND('[2]Радна места'!S192&gt;=[2]Matrica!$B$7,'[2]Радна места'!S192&lt;=[2]Matrica!$J$7),"X",IF(AND('[2]Радна места'!S192&gt;=[2]Matrica!$B$8,'[2]Радна места'!S192&lt;=[2]Matrica!$J$8),"IX",IF(AND('[2]Радна места'!S192&gt;=[2]Matrica!$B$9,'[2]Радна места'!S192&lt;=[2]Matrica!$J$9),"VIII",IF(AND('[2]Радна места'!S192&gt;=[2]Matrica!$B$10,'[2]Радна места'!S192&lt;=[2]Matrica!$J$10),"VII",IF(AND('[2]Радна места'!S192&gt;=[2]Matrica!$B$11,'[2]Радна места'!S192&lt;=[2]Matrica!$J$11),"VI",IF(AND('[2]Радна места'!S192&gt;=[2]Matrica!$B$12,'[2]Радна места'!S192&lt;=[2]Matrica!$J$12),"V",IF(AND('[2]Радна места'!S192&gt;=[2]Matrica!$B$13,'[2]Радна места'!S192&lt;=[2]Matrica!$J$13),"IV",IF(AND('[2]Радна места'!S192&gt;=[2]Matrica!$B$14,'[2]Радна места'!S192&lt;=[2]Matrica!$J$14),"III",IF(AND('[2]Радна места'!S192&gt;=[2]Matrica!$B$15,'[2]Радна места'!S192&lt;=[2]Matrica!$J$15),"II",IF(AND('[2]Радна места'!S192&gt;=1.1,'[2]Радна места'!S192&lt;=[2]Matrica!$J$16),"I","")))))))))))))</f>
        <v>VI</v>
      </c>
      <c r="U192" s="38" t="str">
        <f t="shared" si="49"/>
        <v>3</v>
      </c>
      <c r="V192" s="41">
        <f t="shared" si="50"/>
        <v>3.59</v>
      </c>
      <c r="W192" s="38" t="str">
        <f>IF(AND('[2]Радна места'!V192&gt;=[2]Matrica!$B$4,'[2]Радна места'!V192&lt;=[2]Matrica!$J$4),"XIII",IF(AND('[2]Радна места'!V192&gt;=[2]Matrica!$B$5,'[2]Радна места'!V192&lt;=[2]Matrica!$J$5),"XII",IF(AND('[2]Радна места'!V192&gt;=[2]Matrica!$B$6,'[2]Радна места'!V192&lt;=[2]Matrica!$J$6),"XI",IF(AND('[2]Радна места'!V192&gt;=[2]Matrica!$B$7,'[2]Радна места'!V192&lt;=[2]Matrica!$J$7),"X",IF(AND('[2]Радна места'!V192&gt;=[2]Matrica!$B$8,'[2]Радна места'!V192&lt;=[2]Matrica!$J$8),"IX",IF(AND('[2]Радна места'!V192&gt;=[2]Matrica!$B$9,'[2]Радна места'!V192&lt;=[2]Matrica!$J$9),"VIII",IF(AND('[2]Радна места'!V192&gt;=[2]Matrica!$B$10,'[2]Радна места'!V192&lt;=[2]Matrica!$J$10),"VII",IF(AND('[2]Радна места'!V192&gt;=[2]Matrica!$B$11,'[2]Радна места'!V192&lt;=[2]Matrica!$J$11),"VI",IF(AND('[2]Радна места'!V192&gt;=[2]Matrica!$B$12,'[2]Радна места'!V192&lt;=[2]Matrica!$J$12),"V",IF(AND('[2]Радна места'!V192&gt;=[2]Matrica!$B$13,'[2]Радна места'!V192&lt;=[2]Matrica!$J$13),"IV",IF(AND('[2]Радна места'!V192&gt;=[2]Matrica!$B$14,'[2]Радна места'!V192&lt;=[2]Matrica!$J$14),"III",IF(AND('[2]Радна места'!V192&gt;=[2]Matrica!$B$15,'[2]Радна места'!V192&lt;=[2]Matrica!$J$15),"II",IF(AND('[2]Радна места'!V192&gt;=1.1,'[2]Радна места'!V192&lt;=[2]Matrica!$J$16),"I","")))))))))))))</f>
        <v>VII</v>
      </c>
      <c r="X192" s="38" t="str">
        <f t="shared" si="51"/>
        <v>2</v>
      </c>
      <c r="Y192" s="38">
        <f>IF(AND(AA192=[2]Matrica!$A$4,AB192=[2]Matrica!$B$3),[2]Matrica!$B$4,IF(AND(AA192=[2]Matrica!$A$4,AB192=[2]Matrica!$E$3),[2]Matrica!$E$4,IF(AND(AA192=[2]Matrica!$A$4,AB192=[2]Matrica!$H$3),[2]Matrica!$H$4,IF(AND(AA192=[2]Matrica!$A$5,AB192=[2]Matrica!$B$3),[2]Matrica!$B$5,IF(AND(AA192=[2]Matrica!$A$5,AB192=[2]Matrica!$E$3),[2]Matrica!$E$5,IF(AND(AA192=[2]Matrica!$A$5,AB192=[2]Matrica!$H$3),[2]Matrica!$H$5,IF(AND(AA192=[2]Matrica!$A$6,AB192=[2]Matrica!$B$3),[2]Matrica!$B$6,IF(AND(AA192=[2]Matrica!$A$6,AB192=[2]Matrica!$E$3),[2]Matrica!$E$6,IF(AND(AA192=[2]Matrica!$A$6,AB192=[2]Matrica!$H$3),[2]Matrica!$H$6,IF(AND(AA192=[2]Matrica!$A$7,AB192=[2]Matrica!$B$3),[2]Matrica!$B$7,IF(AND(AA192=[2]Matrica!$A$7,AB192=[2]Matrica!$E$3),[2]Matrica!$E$7,IF(AND(AA192=[2]Matrica!$A$7,AB192=[2]Matrica!$H$3),[2]Matrica!$H$7,IF(AND(AA192=[2]Matrica!$A$8,AB192=[2]Matrica!$B$3),[2]Matrica!$B$8,IF(AND(AA192=[2]Matrica!$A$8,AB192=[2]Matrica!$E$3),[2]Matrica!$E$8,IF(AND(AA192=[2]Matrica!$A$8,AB192=[2]Matrica!$H$3),[2]Matrica!$H$8,IF(AND(AA192=[2]Matrica!$A$9,AB192=[2]Matrica!$B$3),[2]Matrica!$B$9,IF(AND(AA192=[2]Matrica!$A$9,AB192=[2]Matrica!$E$3),[2]Matrica!$E$9,IF(AND(AA192=[2]Matrica!$A$9,AB192=[2]Matrica!$H$3),[2]Matrica!$H$9,IF(AND(AA192=[2]Matrica!$A$10,AB192=[2]Matrica!$B$3),[2]Matrica!$B$10,IF(AND(AA192=[2]Matrica!$A$10,AB192=[2]Matrica!$E$3),[2]Matrica!$E$10,IF(AND(AA192=[2]Matrica!$A$10,AB192=[2]Matrica!$H$3),[2]Matrica!$H$10,IF(AND(AA192=[2]Matrica!$A$11,AB192=[2]Matrica!$B$3),[2]Matrica!$B$11,IF(AND(AA192=[2]Matrica!$A$11,AB192=[2]Matrica!$E$3),[2]Matrica!$E$11,IF(AND(AA192=[2]Matrica!$A$11,AB192=[2]Matrica!$H$3),[2]Matrica!$H$11,IF(AND(AA192=[2]Matrica!$A$12,AB192=[2]Matrica!$B$3),[2]Matrica!$B$12,IF(AND(AA192=[2]Matrica!$A$12,AB192=[2]Matrica!$E$3),[2]Matrica!$E$12,IF(AND(AA192=[2]Matrica!$A$12,AB192=[2]Matrica!$H$3),[2]Matrica!$H$12,IF(AND(AA192=[2]Matrica!$A$13,AB192=[2]Matrica!$B$3),[2]Matrica!$B$13,IF(AND(AA192=[2]Matrica!$A$13,AB192=[2]Matrica!$E$3),[2]Matrica!$E$13,IF(AND(AA192=[2]Matrica!$A$13,AB192=[2]Matrica!$H$3),[2]Matrica!$H$13,IF(AND(AA192=[2]Matrica!$A$14,AB192=[2]Matrica!$B$3),[2]Matrica!$B$14,IF(AND(AA192=[2]Matrica!$A$14,AB192=[2]Matrica!$E$3),[2]Matrica!$E$14,IF(AND(AA192=[2]Matrica!$A$14,AB192=[2]Matrica!$H$3),[2]Matrica!$H$14,IF(AND(AA192=[2]Matrica!$A$15,AB192=[2]Matrica!$B$3),[2]Matrica!$B$15,IF(AND(AA192=[2]Matrica!$A$15,AB192=[2]Matrica!$E$3),[2]Matrica!$E$15,IF(AND(AA192=[2]Matrica!$A$15,AB192=[2]Matrica!$H$3),[2]Matrica!$H$15,IF(AND(AA192=[2]Matrica!$A$16,AB192=[2]Matrica!$B$3),[2]Matrica!$B$16,IF(AND(AA192=[2]Matrica!$A$16,AB192=[2]Matrica!$E$3),[2]Matrica!$E$16,IF(AND(AA192=[2]Matrica!$A$16,AB192=[2]Matrica!$H$3),[2]Matrica!$H$16,"")))))))))))))))))))))))))))))))))))))))</f>
        <v>2.92</v>
      </c>
      <c r="Z192" s="38">
        <f>IF(AND(AA192=[2]Matrica!$A$4,AB192=[2]Matrica!$B$3),[2]Matrica!$D$4,IF(AND(AA192=[2]Matrica!$A$4,AB192=[2]Matrica!$E$3),[2]Matrica!$G$4,IF(AND(AA192=[2]Matrica!$A$4,AB192=[2]Matrica!$H$3),[2]Matrica!$J$4,IF(AND(AA192=[2]Matrica!$A$5,AB192=[2]Matrica!$B$3),[2]Matrica!$D$5,IF(AND(AA192=[2]Matrica!$A$5,AB192=[2]Matrica!$E$3),[2]Matrica!$G$5,IF(AND(AA192=[2]Matrica!$A$5,AB192=[2]Matrica!$H$3),[2]Matrica!$J$5,IF(AND(AA192=[2]Matrica!$A$6,AB192=[2]Matrica!$B$3),[2]Matrica!$D$6,IF(AND(AA192=[2]Matrica!$A$6,AB192=[2]Matrica!$E$3),[2]Matrica!$G$6,IF(AND(AA192=[2]Matrica!$A$6,AB192=[2]Matrica!$H$3),[2]Matrica!$J$6,IF(AND(AA192=[2]Matrica!$A$7,AB192=[2]Matrica!$B$3),[2]Matrica!$D$7,IF(AND(AA192=[2]Matrica!$A$7,AB192=[2]Matrica!$E$3),[2]Matrica!$G$7,IF(AND(AA192=[2]Matrica!$A$7,AB192=[2]Matrica!$H$3),[2]Matrica!$J$7,IF(AND(AA192=[2]Matrica!$A$8,AB192=[2]Matrica!$B$3),[2]Matrica!$D$8,IF(AND(AA192=[2]Matrica!$A$8,AB192=[2]Matrica!$E$3),[2]Matrica!$G$8,IF(AND(AA192=[2]Matrica!$A$8,AB192=[2]Matrica!$H$3),[2]Matrica!$J$8,IF(AND(AA192=[2]Matrica!$A$9,AB192=[2]Matrica!$B$3),[2]Matrica!$D$9,IF(AND(AA192=[2]Matrica!$A$9,AB192=[2]Matrica!$E$3),[2]Matrica!$G$9,IF(AND(AA192=[2]Matrica!$A$9,AB192=[2]Matrica!$H$3),[2]Matrica!$J$9,IF(AND(AA192=[2]Matrica!$A$10,AB192=[2]Matrica!$B$3),[2]Matrica!$D$10,IF(AND(AA192=[2]Matrica!$A$10,AB192=[2]Matrica!$E$3),[2]Matrica!$G$10,IF(AND(AA192=[2]Matrica!$A$10,AB192=[2]Matrica!$H$3),[2]Matrica!$J$10,IF(AND(AA192=[2]Matrica!$A$11,AB192=[2]Matrica!$B$3),[2]Matrica!$D$11,IF(AND(AA192=[2]Matrica!$A$11,AB192=[2]Matrica!$E$3),[2]Matrica!$G$11,IF(AND(AA192=[2]Matrica!$A$11,AB192=[2]Matrica!$H$3),[2]Matrica!$J$11,IF(AND(AA192=[2]Matrica!$A$12,AB192=[2]Matrica!$B$3),[2]Matrica!$D$12,IF(AND(AA192=[2]Matrica!$A$12,AB192=[2]Matrica!$E$3),[2]Matrica!$G$12,IF(AND(AA192=[2]Matrica!$A$12,AB192=[2]Matrica!$H$3),[2]Matrica!$J$12,IF(AND(AA192=[2]Matrica!$A$13,AB192=[2]Matrica!$B$3),[2]Matrica!$D$13,IF(AND(AA192=[2]Matrica!$A$13,AB192=[2]Matrica!$E$3),[2]Matrica!$G$13,IF(AND(AA192=[2]Matrica!$A$13,AB192=[2]Matrica!$H$3),[2]Matrica!$J$13,IF(AND(AA192=[2]Matrica!$A$14,AB192=[2]Matrica!$B$3),[2]Matrica!$D$14,IF(AND(AA192=[2]Matrica!$A$14,AB192=[2]Matrica!$E$3),[2]Matrica!$G$14,IF(AND(AA192=[2]Matrica!$A$14,AB192=[2]Matrica!$H$3),[2]Matrica!$J$14,IF(AND(AA192=[2]Matrica!$A$15,AB192=[2]Matrica!$B$3),[2]Matrica!$D$15,IF(AND(AA192=[2]Matrica!$A$15,AB192=[2]Matrica!$E$3),[2]Matrica!$G$15,IF(AND(AA192=[2]Matrica!$A$15,AB192=[2]Matrica!$H$3),[2]Matrica!$J$15,IF(AND(AA192=[2]Matrica!$A$16,AB192=[2]Matrica!$B$3),[2]Matrica!$D$16,IF(AND(AA192=[2]Matrica!$A$16,AB192=[2]Matrica!$E$3),[2]Matrica!$G$16,IF(AND(AA192=[2]Matrica!$A$16,AB192=[2]Matrica!$H$3),[2]Matrica!$J$16,"")))))))))))))))))))))))))))))))))))))))</f>
        <v>3.11</v>
      </c>
      <c r="AA192" s="63" t="s">
        <v>10</v>
      </c>
      <c r="AB192" s="64">
        <v>1</v>
      </c>
      <c r="AC192" s="63">
        <v>2.92</v>
      </c>
      <c r="AD192" s="63" t="s">
        <v>10</v>
      </c>
      <c r="AE192" s="64">
        <v>1</v>
      </c>
      <c r="AF192" s="63">
        <v>2.92</v>
      </c>
      <c r="AG192" s="47">
        <v>1</v>
      </c>
    </row>
    <row r="193" spans="3:33" x14ac:dyDescent="0.25">
      <c r="C193" s="38" t="s">
        <v>349</v>
      </c>
      <c r="D193" s="43" t="s">
        <v>350</v>
      </c>
      <c r="E193" s="39" t="s">
        <v>360</v>
      </c>
      <c r="F193" s="43" t="s">
        <v>304</v>
      </c>
      <c r="G193" s="38"/>
      <c r="H193" s="38"/>
      <c r="I193" s="38"/>
      <c r="J193" s="38">
        <v>13.49</v>
      </c>
      <c r="K193" s="38">
        <v>17.32</v>
      </c>
      <c r="L193" s="42">
        <v>13.49</v>
      </c>
      <c r="M193" s="42">
        <v>17.32</v>
      </c>
      <c r="N193" s="41">
        <v>2871.8</v>
      </c>
      <c r="O193" s="41">
        <v>38740.582000000002</v>
      </c>
      <c r="P193" s="41">
        <v>49739.576000000001</v>
      </c>
      <c r="Q193" s="41">
        <f t="shared" si="41"/>
        <v>13.750716808348272</v>
      </c>
      <c r="R193" s="41">
        <f t="shared" si="42"/>
        <v>17.654737962979397</v>
      </c>
      <c r="S193" s="41">
        <f t="shared" si="48"/>
        <v>2.71</v>
      </c>
      <c r="T193" s="38" t="str">
        <f>IF(AND('[2]Радна места'!S193&gt;=[2]Matrica!$B$4,'[2]Радна места'!S193&lt;=[2]Matrica!$J$4),"XIII",IF(AND('[2]Радна места'!S193&gt;=[2]Matrica!$B$5,'[2]Радна места'!S193&lt;=[2]Matrica!$J$5),"XII",IF(AND('[2]Радна места'!S193&gt;=[2]Matrica!$B$6,'[2]Радна места'!S193&lt;=[2]Matrica!$J$6),"XI",IF(AND('[2]Радна места'!S193&gt;=[2]Matrica!$B$7,'[2]Радна места'!S193&lt;=[2]Matrica!$J$7),"X",IF(AND('[2]Радна места'!S193&gt;=[2]Matrica!$B$8,'[2]Радна места'!S193&lt;=[2]Matrica!$J$8),"IX",IF(AND('[2]Радна места'!S193&gt;=[2]Matrica!$B$9,'[2]Радна места'!S193&lt;=[2]Matrica!$J$9),"VIII",IF(AND('[2]Радна места'!S193&gt;=[2]Matrica!$B$10,'[2]Радна места'!S193&lt;=[2]Matrica!$J$10),"VII",IF(AND('[2]Радна места'!S193&gt;=[2]Matrica!$B$11,'[2]Радна места'!S193&lt;=[2]Matrica!$J$11),"VI",IF(AND('[2]Радна места'!S193&gt;=[2]Matrica!$B$12,'[2]Радна места'!S193&lt;=[2]Matrica!$J$12),"V",IF(AND('[2]Радна места'!S193&gt;=[2]Matrica!$B$13,'[2]Радна места'!S193&lt;=[2]Matrica!$J$13),"IV",IF(AND('[2]Радна места'!S193&gt;=[2]Matrica!$B$14,'[2]Радна места'!S193&lt;=[2]Matrica!$J$14),"III",IF(AND('[2]Радна места'!S193&gt;=[2]Matrica!$B$15,'[2]Радна места'!S193&lt;=[2]Matrica!$J$15),"II",IF(AND('[2]Радна места'!S193&gt;=1.1,'[2]Радна места'!S193&lt;=[2]Matrica!$J$16),"I","")))))))))))))</f>
        <v>VI</v>
      </c>
      <c r="U193" s="38" t="str">
        <f t="shared" si="49"/>
        <v>2</v>
      </c>
      <c r="V193" s="41">
        <f t="shared" si="50"/>
        <v>3.48</v>
      </c>
      <c r="W193" s="38" t="str">
        <f>IF(AND('[2]Радна места'!V193&gt;=[2]Matrica!$B$4,'[2]Радна места'!V193&lt;=[2]Matrica!$J$4),"XIII",IF(AND('[2]Радна места'!V193&gt;=[2]Matrica!$B$5,'[2]Радна места'!V193&lt;=[2]Matrica!$J$5),"XII",IF(AND('[2]Радна места'!V193&gt;=[2]Matrica!$B$6,'[2]Радна места'!V193&lt;=[2]Matrica!$J$6),"XI",IF(AND('[2]Радна места'!V193&gt;=[2]Matrica!$B$7,'[2]Радна места'!V193&lt;=[2]Matrica!$J$7),"X",IF(AND('[2]Радна места'!V193&gt;=[2]Matrica!$B$8,'[2]Радна места'!V193&lt;=[2]Matrica!$J$8),"IX",IF(AND('[2]Радна места'!V193&gt;=[2]Matrica!$B$9,'[2]Радна места'!V193&lt;=[2]Matrica!$J$9),"VIII",IF(AND('[2]Радна места'!V193&gt;=[2]Matrica!$B$10,'[2]Радна места'!V193&lt;=[2]Matrica!$J$10),"VII",IF(AND('[2]Радна места'!V193&gt;=[2]Matrica!$B$11,'[2]Радна места'!V193&lt;=[2]Matrica!$J$11),"VI",IF(AND('[2]Радна места'!V193&gt;=[2]Matrica!$B$12,'[2]Радна места'!V193&lt;=[2]Matrica!$J$12),"V",IF(AND('[2]Радна места'!V193&gt;=[2]Matrica!$B$13,'[2]Радна места'!V193&lt;=[2]Matrica!$J$13),"IV",IF(AND('[2]Радна места'!V193&gt;=[2]Matrica!$B$14,'[2]Радна места'!V193&lt;=[2]Matrica!$J$14),"III",IF(AND('[2]Радна места'!V193&gt;=[2]Matrica!$B$15,'[2]Радна места'!V193&lt;=[2]Matrica!$J$15),"II",IF(AND('[2]Радна места'!V193&gt;=1.1,'[2]Радна места'!V193&lt;=[2]Matrica!$J$16),"I","")))))))))))))</f>
        <v>VIII</v>
      </c>
      <c r="X193" s="38" t="str">
        <f t="shared" si="51"/>
        <v>1</v>
      </c>
      <c r="Y193" s="38">
        <f>IF(AND(AA193=[2]Matrica!$A$4,AB193=[2]Matrica!$B$3),[2]Matrica!$B$4,IF(AND(AA193=[2]Matrica!$A$4,AB193=[2]Matrica!$E$3),[2]Matrica!$E$4,IF(AND(AA193=[2]Matrica!$A$4,AB193=[2]Matrica!$H$3),[2]Matrica!$H$4,IF(AND(AA193=[2]Matrica!$A$5,AB193=[2]Matrica!$B$3),[2]Matrica!$B$5,IF(AND(AA193=[2]Matrica!$A$5,AB193=[2]Matrica!$E$3),[2]Matrica!$E$5,IF(AND(AA193=[2]Matrica!$A$5,AB193=[2]Matrica!$H$3),[2]Matrica!$H$5,IF(AND(AA193=[2]Matrica!$A$6,AB193=[2]Matrica!$B$3),[2]Matrica!$B$6,IF(AND(AA193=[2]Matrica!$A$6,AB193=[2]Matrica!$E$3),[2]Matrica!$E$6,IF(AND(AA193=[2]Matrica!$A$6,AB193=[2]Matrica!$H$3),[2]Matrica!$H$6,IF(AND(AA193=[2]Matrica!$A$7,AB193=[2]Matrica!$B$3),[2]Matrica!$B$7,IF(AND(AA193=[2]Matrica!$A$7,AB193=[2]Matrica!$E$3),[2]Matrica!$E$7,IF(AND(AA193=[2]Matrica!$A$7,AB193=[2]Matrica!$H$3),[2]Matrica!$H$7,IF(AND(AA193=[2]Matrica!$A$8,AB193=[2]Matrica!$B$3),[2]Matrica!$B$8,IF(AND(AA193=[2]Matrica!$A$8,AB193=[2]Matrica!$E$3),[2]Matrica!$E$8,IF(AND(AA193=[2]Matrica!$A$8,AB193=[2]Matrica!$H$3),[2]Matrica!$H$8,IF(AND(AA193=[2]Matrica!$A$9,AB193=[2]Matrica!$B$3),[2]Matrica!$B$9,IF(AND(AA193=[2]Matrica!$A$9,AB193=[2]Matrica!$E$3),[2]Matrica!$E$9,IF(AND(AA193=[2]Matrica!$A$9,AB193=[2]Matrica!$H$3),[2]Matrica!$H$9,IF(AND(AA193=[2]Matrica!$A$10,AB193=[2]Matrica!$B$3),[2]Matrica!$B$10,IF(AND(AA193=[2]Matrica!$A$10,AB193=[2]Matrica!$E$3),[2]Matrica!$E$10,IF(AND(AA193=[2]Matrica!$A$10,AB193=[2]Matrica!$H$3),[2]Matrica!$H$10,IF(AND(AA193=[2]Matrica!$A$11,AB193=[2]Matrica!$B$3),[2]Matrica!$B$11,IF(AND(AA193=[2]Matrica!$A$11,AB193=[2]Matrica!$E$3),[2]Matrica!$E$11,IF(AND(AA193=[2]Matrica!$A$11,AB193=[2]Matrica!$H$3),[2]Matrica!$H$11,IF(AND(AA193=[2]Matrica!$A$12,AB193=[2]Matrica!$B$3),[2]Matrica!$B$12,IF(AND(AA193=[2]Matrica!$A$12,AB193=[2]Matrica!$E$3),[2]Matrica!$E$12,IF(AND(AA193=[2]Matrica!$A$12,AB193=[2]Matrica!$H$3),[2]Matrica!$H$12,IF(AND(AA193=[2]Matrica!$A$13,AB193=[2]Matrica!$B$3),[2]Matrica!$B$13,IF(AND(AA193=[2]Matrica!$A$13,AB193=[2]Matrica!$E$3),[2]Matrica!$E$13,IF(AND(AA193=[2]Matrica!$A$13,AB193=[2]Matrica!$H$3),[2]Matrica!$H$13,IF(AND(AA193=[2]Matrica!$A$14,AB193=[2]Matrica!$B$3),[2]Matrica!$B$14,IF(AND(AA193=[2]Matrica!$A$14,AB193=[2]Matrica!$E$3),[2]Matrica!$E$14,IF(AND(AA193=[2]Matrica!$A$14,AB193=[2]Matrica!$H$3),[2]Matrica!$H$14,IF(AND(AA193=[2]Matrica!$A$15,AB193=[2]Matrica!$B$3),[2]Matrica!$B$15,IF(AND(AA193=[2]Matrica!$A$15,AB193=[2]Matrica!$E$3),[2]Matrica!$E$15,IF(AND(AA193=[2]Matrica!$A$15,AB193=[2]Matrica!$H$3),[2]Matrica!$H$15,IF(AND(AA193=[2]Matrica!$A$16,AB193=[2]Matrica!$B$3),[2]Matrica!$B$16,IF(AND(AA193=[2]Matrica!$A$16,AB193=[2]Matrica!$E$3),[2]Matrica!$E$16,IF(AND(AA193=[2]Matrica!$A$16,AB193=[2]Matrica!$H$3),[2]Matrica!$H$16,"")))))))))))))))))))))))))))))))))))))))</f>
        <v>2.92</v>
      </c>
      <c r="Z193" s="38">
        <f>IF(AND(AA193=[2]Matrica!$A$4,AB193=[2]Matrica!$B$3),[2]Matrica!$D$4,IF(AND(AA193=[2]Matrica!$A$4,AB193=[2]Matrica!$E$3),[2]Matrica!$G$4,IF(AND(AA193=[2]Matrica!$A$4,AB193=[2]Matrica!$H$3),[2]Matrica!$J$4,IF(AND(AA193=[2]Matrica!$A$5,AB193=[2]Matrica!$B$3),[2]Matrica!$D$5,IF(AND(AA193=[2]Matrica!$A$5,AB193=[2]Matrica!$E$3),[2]Matrica!$G$5,IF(AND(AA193=[2]Matrica!$A$5,AB193=[2]Matrica!$H$3),[2]Matrica!$J$5,IF(AND(AA193=[2]Matrica!$A$6,AB193=[2]Matrica!$B$3),[2]Matrica!$D$6,IF(AND(AA193=[2]Matrica!$A$6,AB193=[2]Matrica!$E$3),[2]Matrica!$G$6,IF(AND(AA193=[2]Matrica!$A$6,AB193=[2]Matrica!$H$3),[2]Matrica!$J$6,IF(AND(AA193=[2]Matrica!$A$7,AB193=[2]Matrica!$B$3),[2]Matrica!$D$7,IF(AND(AA193=[2]Matrica!$A$7,AB193=[2]Matrica!$E$3),[2]Matrica!$G$7,IF(AND(AA193=[2]Matrica!$A$7,AB193=[2]Matrica!$H$3),[2]Matrica!$J$7,IF(AND(AA193=[2]Matrica!$A$8,AB193=[2]Matrica!$B$3),[2]Matrica!$D$8,IF(AND(AA193=[2]Matrica!$A$8,AB193=[2]Matrica!$E$3),[2]Matrica!$G$8,IF(AND(AA193=[2]Matrica!$A$8,AB193=[2]Matrica!$H$3),[2]Matrica!$J$8,IF(AND(AA193=[2]Matrica!$A$9,AB193=[2]Matrica!$B$3),[2]Matrica!$D$9,IF(AND(AA193=[2]Matrica!$A$9,AB193=[2]Matrica!$E$3),[2]Matrica!$G$9,IF(AND(AA193=[2]Matrica!$A$9,AB193=[2]Matrica!$H$3),[2]Matrica!$J$9,IF(AND(AA193=[2]Matrica!$A$10,AB193=[2]Matrica!$B$3),[2]Matrica!$D$10,IF(AND(AA193=[2]Matrica!$A$10,AB193=[2]Matrica!$E$3),[2]Matrica!$G$10,IF(AND(AA193=[2]Matrica!$A$10,AB193=[2]Matrica!$H$3),[2]Matrica!$J$10,IF(AND(AA193=[2]Matrica!$A$11,AB193=[2]Matrica!$B$3),[2]Matrica!$D$11,IF(AND(AA193=[2]Matrica!$A$11,AB193=[2]Matrica!$E$3),[2]Matrica!$G$11,IF(AND(AA193=[2]Matrica!$A$11,AB193=[2]Matrica!$H$3),[2]Matrica!$J$11,IF(AND(AA193=[2]Matrica!$A$12,AB193=[2]Matrica!$B$3),[2]Matrica!$D$12,IF(AND(AA193=[2]Matrica!$A$12,AB193=[2]Matrica!$E$3),[2]Matrica!$G$12,IF(AND(AA193=[2]Matrica!$A$12,AB193=[2]Matrica!$H$3),[2]Matrica!$J$12,IF(AND(AA193=[2]Matrica!$A$13,AB193=[2]Matrica!$B$3),[2]Matrica!$D$13,IF(AND(AA193=[2]Matrica!$A$13,AB193=[2]Matrica!$E$3),[2]Matrica!$G$13,IF(AND(AA193=[2]Matrica!$A$13,AB193=[2]Matrica!$H$3),[2]Matrica!$J$13,IF(AND(AA193=[2]Matrica!$A$14,AB193=[2]Matrica!$B$3),[2]Matrica!$D$14,IF(AND(AA193=[2]Matrica!$A$14,AB193=[2]Matrica!$E$3),[2]Matrica!$G$14,IF(AND(AA193=[2]Matrica!$A$14,AB193=[2]Matrica!$H$3),[2]Matrica!$J$14,IF(AND(AA193=[2]Matrica!$A$15,AB193=[2]Matrica!$B$3),[2]Matrica!$D$15,IF(AND(AA193=[2]Matrica!$A$15,AB193=[2]Matrica!$E$3),[2]Matrica!$G$15,IF(AND(AA193=[2]Matrica!$A$15,AB193=[2]Matrica!$H$3),[2]Matrica!$J$15,IF(AND(AA193=[2]Matrica!$A$16,AB193=[2]Matrica!$B$3),[2]Matrica!$D$16,IF(AND(AA193=[2]Matrica!$A$16,AB193=[2]Matrica!$E$3),[2]Matrica!$G$16,IF(AND(AA193=[2]Matrica!$A$16,AB193=[2]Matrica!$H$3),[2]Matrica!$J$16,"")))))))))))))))))))))))))))))))))))))))</f>
        <v>3.11</v>
      </c>
      <c r="AA193" s="63" t="s">
        <v>10</v>
      </c>
      <c r="AB193" s="64">
        <v>1</v>
      </c>
      <c r="AC193" s="63">
        <v>2.92</v>
      </c>
      <c r="AD193" s="63" t="s">
        <v>10</v>
      </c>
      <c r="AE193" s="64">
        <v>1</v>
      </c>
      <c r="AF193" s="63">
        <v>2.92</v>
      </c>
      <c r="AG193" s="47">
        <v>1</v>
      </c>
    </row>
    <row r="194" spans="3:33" x14ac:dyDescent="0.25">
      <c r="C194" s="38" t="s">
        <v>351</v>
      </c>
      <c r="D194" s="43" t="s">
        <v>129</v>
      </c>
      <c r="E194" s="39" t="s">
        <v>13</v>
      </c>
      <c r="F194" s="43" t="s">
        <v>304</v>
      </c>
      <c r="G194" s="38"/>
      <c r="H194" s="38"/>
      <c r="I194" s="38"/>
      <c r="J194" s="38">
        <v>9.06</v>
      </c>
      <c r="K194" s="38">
        <v>9.06</v>
      </c>
      <c r="L194" s="42">
        <v>9.06</v>
      </c>
      <c r="M194" s="42">
        <v>9.06</v>
      </c>
      <c r="N194" s="41">
        <v>2871.8</v>
      </c>
      <c r="O194" s="41">
        <v>26018.508000000002</v>
      </c>
      <c r="P194" s="41">
        <v>26018.508000000002</v>
      </c>
      <c r="Q194" s="41">
        <f t="shared" si="41"/>
        <v>9.2350996503806773</v>
      </c>
      <c r="R194" s="41">
        <f t="shared" si="42"/>
        <v>9.2350996503806773</v>
      </c>
      <c r="S194" s="41">
        <f t="shared" si="48"/>
        <v>1.82</v>
      </c>
      <c r="T194" s="38" t="str">
        <f>IF(AND('[2]Радна места'!S194&gt;=[2]Matrica!$B$4,'[2]Радна места'!S194&lt;=[2]Matrica!$J$4),"XIII",IF(AND('[2]Радна места'!S194&gt;=[2]Matrica!$B$5,'[2]Радна места'!S194&lt;=[2]Matrica!$J$5),"XII",IF(AND('[2]Радна места'!S194&gt;=[2]Matrica!$B$6,'[2]Радна места'!S194&lt;=[2]Matrica!$J$6),"XI",IF(AND('[2]Радна места'!S194&gt;=[2]Matrica!$B$7,'[2]Радна места'!S194&lt;=[2]Matrica!$J$7),"X",IF(AND('[2]Радна места'!S194&gt;=[2]Matrica!$B$8,'[2]Радна места'!S194&lt;=[2]Matrica!$J$8),"IX",IF(AND('[2]Радна места'!S194&gt;=[2]Matrica!$B$9,'[2]Радна места'!S194&lt;=[2]Matrica!$J$9),"VIII",IF(AND('[2]Радна места'!S194&gt;=[2]Matrica!$B$10,'[2]Радна места'!S194&lt;=[2]Matrica!$J$10),"VII",IF(AND('[2]Радна места'!S194&gt;=[2]Matrica!$B$11,'[2]Радна места'!S194&lt;=[2]Matrica!$J$11),"VI",IF(AND('[2]Радна места'!S194&gt;=[2]Matrica!$B$12,'[2]Радна места'!S194&lt;=[2]Matrica!$J$12),"V",IF(AND('[2]Радна места'!S194&gt;=[2]Matrica!$B$13,'[2]Радна места'!S194&lt;=[2]Matrica!$J$13),"IV",IF(AND('[2]Радна места'!S194&gt;=[2]Matrica!$B$14,'[2]Радна места'!S194&lt;=[2]Matrica!$J$14),"III",IF(AND('[2]Радна места'!S194&gt;=[2]Matrica!$B$15,'[2]Радна места'!S194&lt;=[2]Matrica!$J$15),"II",IF(AND('[2]Радна места'!S194&gt;=1.1,'[2]Радна места'!S194&lt;=[2]Matrica!$J$16),"I","")))))))))))))</f>
        <v>VI</v>
      </c>
      <c r="U194" s="38" t="str">
        <f t="shared" si="49"/>
        <v>3</v>
      </c>
      <c r="V194" s="41">
        <f t="shared" si="50"/>
        <v>1.82</v>
      </c>
      <c r="W194" s="38" t="str">
        <f>IF(AND('[2]Радна места'!V194&gt;=[2]Matrica!$B$4,'[2]Радна места'!V194&lt;=[2]Matrica!$J$4),"XIII",IF(AND('[2]Радна места'!V194&gt;=[2]Matrica!$B$5,'[2]Радна места'!V194&lt;=[2]Matrica!$J$5),"XII",IF(AND('[2]Радна места'!V194&gt;=[2]Matrica!$B$6,'[2]Радна места'!V194&lt;=[2]Matrica!$J$6),"XI",IF(AND('[2]Радна места'!V194&gt;=[2]Matrica!$B$7,'[2]Радна места'!V194&lt;=[2]Matrica!$J$7),"X",IF(AND('[2]Радна места'!V194&gt;=[2]Matrica!$B$8,'[2]Радна места'!V194&lt;=[2]Matrica!$J$8),"IX",IF(AND('[2]Радна места'!V194&gt;=[2]Matrica!$B$9,'[2]Радна места'!V194&lt;=[2]Matrica!$J$9),"VIII",IF(AND('[2]Радна места'!V194&gt;=[2]Matrica!$B$10,'[2]Радна места'!V194&lt;=[2]Matrica!$J$10),"VII",IF(AND('[2]Радна места'!V194&gt;=[2]Matrica!$B$11,'[2]Радна места'!V194&lt;=[2]Matrica!$J$11),"VI",IF(AND('[2]Радна места'!V194&gt;=[2]Matrica!$B$12,'[2]Радна места'!V194&lt;=[2]Matrica!$J$12),"V",IF(AND('[2]Радна места'!V194&gt;=[2]Matrica!$B$13,'[2]Радна места'!V194&lt;=[2]Matrica!$J$13),"IV",IF(AND('[2]Радна места'!V194&gt;=[2]Matrica!$B$14,'[2]Радна места'!V194&lt;=[2]Matrica!$J$14),"III",IF(AND('[2]Радна места'!V194&gt;=[2]Matrica!$B$15,'[2]Радна места'!V194&lt;=[2]Matrica!$J$15),"II",IF(AND('[2]Радна места'!V194&gt;=1.1,'[2]Радна места'!V194&lt;=[2]Matrica!$J$16),"I","")))))))))))))</f>
        <v>VIII</v>
      </c>
      <c r="X194" s="38" t="str">
        <f t="shared" si="51"/>
        <v>3</v>
      </c>
      <c r="Y194" s="38">
        <f>IF(AND(AA194=[2]Matrica!$A$4,AB194=[2]Matrica!$B$3),[2]Matrica!$B$4,IF(AND(AA194=[2]Matrica!$A$4,AB194=[2]Matrica!$E$3),[2]Matrica!$E$4,IF(AND(AA194=[2]Matrica!$A$4,AB194=[2]Matrica!$H$3),[2]Matrica!$H$4,IF(AND(AA194=[2]Matrica!$A$5,AB194=[2]Matrica!$B$3),[2]Matrica!$B$5,IF(AND(AA194=[2]Matrica!$A$5,AB194=[2]Matrica!$E$3),[2]Matrica!$E$5,IF(AND(AA194=[2]Matrica!$A$5,AB194=[2]Matrica!$H$3),[2]Matrica!$H$5,IF(AND(AA194=[2]Matrica!$A$6,AB194=[2]Matrica!$B$3),[2]Matrica!$B$6,IF(AND(AA194=[2]Matrica!$A$6,AB194=[2]Matrica!$E$3),[2]Matrica!$E$6,IF(AND(AA194=[2]Matrica!$A$6,AB194=[2]Matrica!$H$3),[2]Matrica!$H$6,IF(AND(AA194=[2]Matrica!$A$7,AB194=[2]Matrica!$B$3),[2]Matrica!$B$7,IF(AND(AA194=[2]Matrica!$A$7,AB194=[2]Matrica!$E$3),[2]Matrica!$E$7,IF(AND(AA194=[2]Matrica!$A$7,AB194=[2]Matrica!$H$3),[2]Matrica!$H$7,IF(AND(AA194=[2]Matrica!$A$8,AB194=[2]Matrica!$B$3),[2]Matrica!$B$8,IF(AND(AA194=[2]Matrica!$A$8,AB194=[2]Matrica!$E$3),[2]Matrica!$E$8,IF(AND(AA194=[2]Matrica!$A$8,AB194=[2]Matrica!$H$3),[2]Matrica!$H$8,IF(AND(AA194=[2]Matrica!$A$9,AB194=[2]Matrica!$B$3),[2]Matrica!$B$9,IF(AND(AA194=[2]Matrica!$A$9,AB194=[2]Matrica!$E$3),[2]Matrica!$E$9,IF(AND(AA194=[2]Matrica!$A$9,AB194=[2]Matrica!$H$3),[2]Matrica!$H$9,IF(AND(AA194=[2]Matrica!$A$10,AB194=[2]Matrica!$B$3),[2]Matrica!$B$10,IF(AND(AA194=[2]Matrica!$A$10,AB194=[2]Matrica!$E$3),[2]Matrica!$E$10,IF(AND(AA194=[2]Matrica!$A$10,AB194=[2]Matrica!$H$3),[2]Matrica!$H$10,IF(AND(AA194=[2]Matrica!$A$11,AB194=[2]Matrica!$B$3),[2]Matrica!$B$11,IF(AND(AA194=[2]Matrica!$A$11,AB194=[2]Matrica!$E$3),[2]Matrica!$E$11,IF(AND(AA194=[2]Matrica!$A$11,AB194=[2]Matrica!$H$3),[2]Matrica!$H$11,IF(AND(AA194=[2]Matrica!$A$12,AB194=[2]Matrica!$B$3),[2]Matrica!$B$12,IF(AND(AA194=[2]Matrica!$A$12,AB194=[2]Matrica!$E$3),[2]Matrica!$E$12,IF(AND(AA194=[2]Matrica!$A$12,AB194=[2]Matrica!$H$3),[2]Matrica!$H$12,IF(AND(AA194=[2]Matrica!$A$13,AB194=[2]Matrica!$B$3),[2]Matrica!$B$13,IF(AND(AA194=[2]Matrica!$A$13,AB194=[2]Matrica!$E$3),[2]Matrica!$E$13,IF(AND(AA194=[2]Matrica!$A$13,AB194=[2]Matrica!$H$3),[2]Matrica!$H$13,IF(AND(AA194=[2]Matrica!$A$14,AB194=[2]Matrica!$B$3),[2]Matrica!$B$14,IF(AND(AA194=[2]Matrica!$A$14,AB194=[2]Matrica!$E$3),[2]Matrica!$E$14,IF(AND(AA194=[2]Matrica!$A$14,AB194=[2]Matrica!$H$3),[2]Matrica!$H$14,IF(AND(AA194=[2]Matrica!$A$15,AB194=[2]Matrica!$B$3),[2]Matrica!$B$15,IF(AND(AA194=[2]Matrica!$A$15,AB194=[2]Matrica!$E$3),[2]Matrica!$E$15,IF(AND(AA194=[2]Matrica!$A$15,AB194=[2]Matrica!$H$3),[2]Matrica!$H$15,IF(AND(AA194=[2]Matrica!$A$16,AB194=[2]Matrica!$B$3),[2]Matrica!$B$16,IF(AND(AA194=[2]Matrica!$A$16,AB194=[2]Matrica!$E$3),[2]Matrica!$E$16,IF(AND(AA194=[2]Matrica!$A$16,AB194=[2]Matrica!$H$3),[2]Matrica!$H$16,"")))))))))))))))))))))))))))))))))))))))</f>
        <v>2.11</v>
      </c>
      <c r="Z194" s="38">
        <f>IF(AND(AA194=[2]Matrica!$A$4,AB194=[2]Matrica!$B$3),[2]Matrica!$D$4,IF(AND(AA194=[2]Matrica!$A$4,AB194=[2]Matrica!$E$3),[2]Matrica!$G$4,IF(AND(AA194=[2]Matrica!$A$4,AB194=[2]Matrica!$H$3),[2]Matrica!$J$4,IF(AND(AA194=[2]Matrica!$A$5,AB194=[2]Matrica!$B$3),[2]Matrica!$D$5,IF(AND(AA194=[2]Matrica!$A$5,AB194=[2]Matrica!$E$3),[2]Matrica!$G$5,IF(AND(AA194=[2]Matrica!$A$5,AB194=[2]Matrica!$H$3),[2]Matrica!$J$5,IF(AND(AA194=[2]Matrica!$A$6,AB194=[2]Matrica!$B$3),[2]Matrica!$D$6,IF(AND(AA194=[2]Matrica!$A$6,AB194=[2]Matrica!$E$3),[2]Matrica!$G$6,IF(AND(AA194=[2]Matrica!$A$6,AB194=[2]Matrica!$H$3),[2]Matrica!$J$6,IF(AND(AA194=[2]Matrica!$A$7,AB194=[2]Matrica!$B$3),[2]Matrica!$D$7,IF(AND(AA194=[2]Matrica!$A$7,AB194=[2]Matrica!$E$3),[2]Matrica!$G$7,IF(AND(AA194=[2]Matrica!$A$7,AB194=[2]Matrica!$H$3),[2]Matrica!$J$7,IF(AND(AA194=[2]Matrica!$A$8,AB194=[2]Matrica!$B$3),[2]Matrica!$D$8,IF(AND(AA194=[2]Matrica!$A$8,AB194=[2]Matrica!$E$3),[2]Matrica!$G$8,IF(AND(AA194=[2]Matrica!$A$8,AB194=[2]Matrica!$H$3),[2]Matrica!$J$8,IF(AND(AA194=[2]Matrica!$A$9,AB194=[2]Matrica!$B$3),[2]Matrica!$D$9,IF(AND(AA194=[2]Matrica!$A$9,AB194=[2]Matrica!$E$3),[2]Matrica!$G$9,IF(AND(AA194=[2]Matrica!$A$9,AB194=[2]Matrica!$H$3),[2]Matrica!$J$9,IF(AND(AA194=[2]Matrica!$A$10,AB194=[2]Matrica!$B$3),[2]Matrica!$D$10,IF(AND(AA194=[2]Matrica!$A$10,AB194=[2]Matrica!$E$3),[2]Matrica!$G$10,IF(AND(AA194=[2]Matrica!$A$10,AB194=[2]Matrica!$H$3),[2]Matrica!$J$10,IF(AND(AA194=[2]Matrica!$A$11,AB194=[2]Matrica!$B$3),[2]Matrica!$D$11,IF(AND(AA194=[2]Matrica!$A$11,AB194=[2]Matrica!$E$3),[2]Matrica!$G$11,IF(AND(AA194=[2]Matrica!$A$11,AB194=[2]Matrica!$H$3),[2]Matrica!$J$11,IF(AND(AA194=[2]Matrica!$A$12,AB194=[2]Matrica!$B$3),[2]Matrica!$D$12,IF(AND(AA194=[2]Matrica!$A$12,AB194=[2]Matrica!$E$3),[2]Matrica!$G$12,IF(AND(AA194=[2]Matrica!$A$12,AB194=[2]Matrica!$H$3),[2]Matrica!$J$12,IF(AND(AA194=[2]Matrica!$A$13,AB194=[2]Matrica!$B$3),[2]Matrica!$D$13,IF(AND(AA194=[2]Matrica!$A$13,AB194=[2]Matrica!$E$3),[2]Matrica!$G$13,IF(AND(AA194=[2]Matrica!$A$13,AB194=[2]Matrica!$H$3),[2]Matrica!$J$13,IF(AND(AA194=[2]Matrica!$A$14,AB194=[2]Matrica!$B$3),[2]Matrica!$D$14,IF(AND(AA194=[2]Matrica!$A$14,AB194=[2]Matrica!$E$3),[2]Matrica!$G$14,IF(AND(AA194=[2]Matrica!$A$14,AB194=[2]Matrica!$H$3),[2]Matrica!$J$14,IF(AND(AA194=[2]Matrica!$A$15,AB194=[2]Matrica!$B$3),[2]Matrica!$D$15,IF(AND(AA194=[2]Matrica!$A$15,AB194=[2]Matrica!$E$3),[2]Matrica!$G$15,IF(AND(AA194=[2]Matrica!$A$15,AB194=[2]Matrica!$H$3),[2]Matrica!$J$15,IF(AND(AA194=[2]Matrica!$A$16,AB194=[2]Matrica!$B$3),[2]Matrica!$D$16,IF(AND(AA194=[2]Matrica!$A$16,AB194=[2]Matrica!$E$3),[2]Matrica!$G$16,IF(AND(AA194=[2]Matrica!$A$16,AB194=[2]Matrica!$H$3),[2]Matrica!$J$16,"")))))))))))))))))))))))))))))))))))))))</f>
        <v>2.23</v>
      </c>
      <c r="AA194" s="63" t="s">
        <v>12</v>
      </c>
      <c r="AB194" s="64">
        <v>1</v>
      </c>
      <c r="AC194" s="63">
        <v>2.11</v>
      </c>
      <c r="AD194" s="63" t="s">
        <v>12</v>
      </c>
      <c r="AE194" s="64">
        <v>1</v>
      </c>
      <c r="AF194" s="63">
        <v>2.11</v>
      </c>
      <c r="AG194" s="47">
        <v>1</v>
      </c>
    </row>
    <row r="195" spans="3:33" x14ac:dyDescent="0.25">
      <c r="C195" s="38" t="s">
        <v>352</v>
      </c>
      <c r="D195" s="43" t="s">
        <v>353</v>
      </c>
      <c r="E195" s="39" t="s">
        <v>13</v>
      </c>
      <c r="F195" s="43" t="s">
        <v>304</v>
      </c>
      <c r="G195" s="38"/>
      <c r="H195" s="38"/>
      <c r="I195" s="38"/>
      <c r="J195" s="38">
        <v>9.06</v>
      </c>
      <c r="K195" s="38">
        <v>9.06</v>
      </c>
      <c r="L195" s="42">
        <v>9.06</v>
      </c>
      <c r="M195" s="42">
        <v>9.06</v>
      </c>
      <c r="N195" s="41">
        <v>2871.8</v>
      </c>
      <c r="O195" s="41">
        <v>26018.508000000002</v>
      </c>
      <c r="P195" s="41">
        <v>26018.508000000002</v>
      </c>
      <c r="Q195" s="41">
        <f t="shared" si="41"/>
        <v>9.2350996503806773</v>
      </c>
      <c r="R195" s="41">
        <f t="shared" si="42"/>
        <v>9.2350996503806773</v>
      </c>
      <c r="S195" s="41">
        <f t="shared" si="48"/>
        <v>1.82</v>
      </c>
      <c r="T195" s="38" t="str">
        <f>IF(AND('[2]Радна места'!S195&gt;=[2]Matrica!$B$4,'[2]Радна места'!S195&lt;=[2]Matrica!$J$4),"XIII",IF(AND('[2]Радна места'!S195&gt;=[2]Matrica!$B$5,'[2]Радна места'!S195&lt;=[2]Matrica!$J$5),"XII",IF(AND('[2]Радна места'!S195&gt;=[2]Matrica!$B$6,'[2]Радна места'!S195&lt;=[2]Matrica!$J$6),"XI",IF(AND('[2]Радна места'!S195&gt;=[2]Matrica!$B$7,'[2]Радна места'!S195&lt;=[2]Matrica!$J$7),"X",IF(AND('[2]Радна места'!S195&gt;=[2]Matrica!$B$8,'[2]Радна места'!S195&lt;=[2]Matrica!$J$8),"IX",IF(AND('[2]Радна места'!S195&gt;=[2]Matrica!$B$9,'[2]Радна места'!S195&lt;=[2]Matrica!$J$9),"VIII",IF(AND('[2]Радна места'!S195&gt;=[2]Matrica!$B$10,'[2]Радна места'!S195&lt;=[2]Matrica!$J$10),"VII",IF(AND('[2]Радна места'!S195&gt;=[2]Matrica!$B$11,'[2]Радна места'!S195&lt;=[2]Matrica!$J$11),"VI",IF(AND('[2]Радна места'!S195&gt;=[2]Matrica!$B$12,'[2]Радна места'!S195&lt;=[2]Matrica!$J$12),"V",IF(AND('[2]Радна места'!S195&gt;=[2]Matrica!$B$13,'[2]Радна места'!S195&lt;=[2]Matrica!$J$13),"IV",IF(AND('[2]Радна места'!S195&gt;=[2]Matrica!$B$14,'[2]Радна места'!S195&lt;=[2]Matrica!$J$14),"III",IF(AND('[2]Радна места'!S195&gt;=[2]Matrica!$B$15,'[2]Радна места'!S195&lt;=[2]Matrica!$J$15),"II",IF(AND('[2]Радна места'!S195&gt;=1.1,'[2]Радна места'!S195&lt;=[2]Matrica!$J$16),"I","")))))))))))))</f>
        <v/>
      </c>
      <c r="U195" s="38" t="str">
        <f t="shared" si="49"/>
        <v>3</v>
      </c>
      <c r="V195" s="41">
        <f t="shared" si="50"/>
        <v>1.82</v>
      </c>
      <c r="W195" s="38" t="str">
        <f>IF(AND('[2]Радна места'!V195&gt;=[2]Matrica!$B$4,'[2]Радна места'!V195&lt;=[2]Matrica!$J$4),"XIII",IF(AND('[2]Радна места'!V195&gt;=[2]Matrica!$B$5,'[2]Радна места'!V195&lt;=[2]Matrica!$J$5),"XII",IF(AND('[2]Радна места'!V195&gt;=[2]Matrica!$B$6,'[2]Радна места'!V195&lt;=[2]Matrica!$J$6),"XI",IF(AND('[2]Радна места'!V195&gt;=[2]Matrica!$B$7,'[2]Радна места'!V195&lt;=[2]Matrica!$J$7),"X",IF(AND('[2]Радна места'!V195&gt;=[2]Matrica!$B$8,'[2]Радна места'!V195&lt;=[2]Matrica!$J$8),"IX",IF(AND('[2]Радна места'!V195&gt;=[2]Matrica!$B$9,'[2]Радна места'!V195&lt;=[2]Matrica!$J$9),"VIII",IF(AND('[2]Радна места'!V195&gt;=[2]Matrica!$B$10,'[2]Радна места'!V195&lt;=[2]Matrica!$J$10),"VII",IF(AND('[2]Радна места'!V195&gt;=[2]Matrica!$B$11,'[2]Радна места'!V195&lt;=[2]Matrica!$J$11),"VI",IF(AND('[2]Радна места'!V195&gt;=[2]Matrica!$B$12,'[2]Радна места'!V195&lt;=[2]Matrica!$J$12),"V",IF(AND('[2]Радна места'!V195&gt;=[2]Matrica!$B$13,'[2]Радна места'!V195&lt;=[2]Matrica!$J$13),"IV",IF(AND('[2]Радна места'!V195&gt;=[2]Matrica!$B$14,'[2]Радна места'!V195&lt;=[2]Matrica!$J$14),"III",IF(AND('[2]Радна места'!V195&gt;=[2]Matrica!$B$15,'[2]Радна места'!V195&lt;=[2]Matrica!$J$15),"II",IF(AND('[2]Радна места'!V195&gt;=1.1,'[2]Радна места'!V195&lt;=[2]Matrica!$J$16),"I","")))))))))))))</f>
        <v/>
      </c>
      <c r="X195" s="38" t="str">
        <f t="shared" si="51"/>
        <v>3</v>
      </c>
      <c r="Y195" s="38">
        <f>IF(AND(AA195=[2]Matrica!$A$4,AB195=[2]Matrica!$B$3),[2]Matrica!$B$4,IF(AND(AA195=[2]Matrica!$A$4,AB195=[2]Matrica!$E$3),[2]Matrica!$E$4,IF(AND(AA195=[2]Matrica!$A$4,AB195=[2]Matrica!$H$3),[2]Matrica!$H$4,IF(AND(AA195=[2]Matrica!$A$5,AB195=[2]Matrica!$B$3),[2]Matrica!$B$5,IF(AND(AA195=[2]Matrica!$A$5,AB195=[2]Matrica!$E$3),[2]Matrica!$E$5,IF(AND(AA195=[2]Matrica!$A$5,AB195=[2]Matrica!$H$3),[2]Matrica!$H$5,IF(AND(AA195=[2]Matrica!$A$6,AB195=[2]Matrica!$B$3),[2]Matrica!$B$6,IF(AND(AA195=[2]Matrica!$A$6,AB195=[2]Matrica!$E$3),[2]Matrica!$E$6,IF(AND(AA195=[2]Matrica!$A$6,AB195=[2]Matrica!$H$3),[2]Matrica!$H$6,IF(AND(AA195=[2]Matrica!$A$7,AB195=[2]Matrica!$B$3),[2]Matrica!$B$7,IF(AND(AA195=[2]Matrica!$A$7,AB195=[2]Matrica!$E$3),[2]Matrica!$E$7,IF(AND(AA195=[2]Matrica!$A$7,AB195=[2]Matrica!$H$3),[2]Matrica!$H$7,IF(AND(AA195=[2]Matrica!$A$8,AB195=[2]Matrica!$B$3),[2]Matrica!$B$8,IF(AND(AA195=[2]Matrica!$A$8,AB195=[2]Matrica!$E$3),[2]Matrica!$E$8,IF(AND(AA195=[2]Matrica!$A$8,AB195=[2]Matrica!$H$3),[2]Matrica!$H$8,IF(AND(AA195=[2]Matrica!$A$9,AB195=[2]Matrica!$B$3),[2]Matrica!$B$9,IF(AND(AA195=[2]Matrica!$A$9,AB195=[2]Matrica!$E$3),[2]Matrica!$E$9,IF(AND(AA195=[2]Matrica!$A$9,AB195=[2]Matrica!$H$3),[2]Matrica!$H$9,IF(AND(AA195=[2]Matrica!$A$10,AB195=[2]Matrica!$B$3),[2]Matrica!$B$10,IF(AND(AA195=[2]Matrica!$A$10,AB195=[2]Matrica!$E$3),[2]Matrica!$E$10,IF(AND(AA195=[2]Matrica!$A$10,AB195=[2]Matrica!$H$3),[2]Matrica!$H$10,IF(AND(AA195=[2]Matrica!$A$11,AB195=[2]Matrica!$B$3),[2]Matrica!$B$11,IF(AND(AA195=[2]Matrica!$A$11,AB195=[2]Matrica!$E$3),[2]Matrica!$E$11,IF(AND(AA195=[2]Matrica!$A$11,AB195=[2]Matrica!$H$3),[2]Matrica!$H$11,IF(AND(AA195=[2]Matrica!$A$12,AB195=[2]Matrica!$B$3),[2]Matrica!$B$12,IF(AND(AA195=[2]Matrica!$A$12,AB195=[2]Matrica!$E$3),[2]Matrica!$E$12,IF(AND(AA195=[2]Matrica!$A$12,AB195=[2]Matrica!$H$3),[2]Matrica!$H$12,IF(AND(AA195=[2]Matrica!$A$13,AB195=[2]Matrica!$B$3),[2]Matrica!$B$13,IF(AND(AA195=[2]Matrica!$A$13,AB195=[2]Matrica!$E$3),[2]Matrica!$E$13,IF(AND(AA195=[2]Matrica!$A$13,AB195=[2]Matrica!$H$3),[2]Matrica!$H$13,IF(AND(AA195=[2]Matrica!$A$14,AB195=[2]Matrica!$B$3),[2]Matrica!$B$14,IF(AND(AA195=[2]Matrica!$A$14,AB195=[2]Matrica!$E$3),[2]Matrica!$E$14,IF(AND(AA195=[2]Matrica!$A$14,AB195=[2]Matrica!$H$3),[2]Matrica!$H$14,IF(AND(AA195=[2]Matrica!$A$15,AB195=[2]Matrica!$B$3),[2]Matrica!$B$15,IF(AND(AA195=[2]Matrica!$A$15,AB195=[2]Matrica!$E$3),[2]Matrica!$E$15,IF(AND(AA195=[2]Matrica!$A$15,AB195=[2]Matrica!$H$3),[2]Matrica!$H$15,IF(AND(AA195=[2]Matrica!$A$16,AB195=[2]Matrica!$B$3),[2]Matrica!$B$16,IF(AND(AA195=[2]Matrica!$A$16,AB195=[2]Matrica!$E$3),[2]Matrica!$E$16,IF(AND(AA195=[2]Matrica!$A$16,AB195=[2]Matrica!$H$3),[2]Matrica!$H$16,"")))))))))))))))))))))))))))))))))))))))</f>
        <v>1.87</v>
      </c>
      <c r="Z195" s="38">
        <f>IF(AND(AA195=[2]Matrica!$A$4,AB195=[2]Matrica!$B$3),[2]Matrica!$D$4,IF(AND(AA195=[2]Matrica!$A$4,AB195=[2]Matrica!$E$3),[2]Matrica!$G$4,IF(AND(AA195=[2]Matrica!$A$4,AB195=[2]Matrica!$H$3),[2]Matrica!$J$4,IF(AND(AA195=[2]Matrica!$A$5,AB195=[2]Matrica!$B$3),[2]Matrica!$D$5,IF(AND(AA195=[2]Matrica!$A$5,AB195=[2]Matrica!$E$3),[2]Matrica!$G$5,IF(AND(AA195=[2]Matrica!$A$5,AB195=[2]Matrica!$H$3),[2]Matrica!$J$5,IF(AND(AA195=[2]Matrica!$A$6,AB195=[2]Matrica!$B$3),[2]Matrica!$D$6,IF(AND(AA195=[2]Matrica!$A$6,AB195=[2]Matrica!$E$3),[2]Matrica!$G$6,IF(AND(AA195=[2]Matrica!$A$6,AB195=[2]Matrica!$H$3),[2]Matrica!$J$6,IF(AND(AA195=[2]Matrica!$A$7,AB195=[2]Matrica!$B$3),[2]Matrica!$D$7,IF(AND(AA195=[2]Matrica!$A$7,AB195=[2]Matrica!$E$3),[2]Matrica!$G$7,IF(AND(AA195=[2]Matrica!$A$7,AB195=[2]Matrica!$H$3),[2]Matrica!$J$7,IF(AND(AA195=[2]Matrica!$A$8,AB195=[2]Matrica!$B$3),[2]Matrica!$D$8,IF(AND(AA195=[2]Matrica!$A$8,AB195=[2]Matrica!$E$3),[2]Matrica!$G$8,IF(AND(AA195=[2]Matrica!$A$8,AB195=[2]Matrica!$H$3),[2]Matrica!$J$8,IF(AND(AA195=[2]Matrica!$A$9,AB195=[2]Matrica!$B$3),[2]Matrica!$D$9,IF(AND(AA195=[2]Matrica!$A$9,AB195=[2]Matrica!$E$3),[2]Matrica!$G$9,IF(AND(AA195=[2]Matrica!$A$9,AB195=[2]Matrica!$H$3),[2]Matrica!$J$9,IF(AND(AA195=[2]Matrica!$A$10,AB195=[2]Matrica!$B$3),[2]Matrica!$D$10,IF(AND(AA195=[2]Matrica!$A$10,AB195=[2]Matrica!$E$3),[2]Matrica!$G$10,IF(AND(AA195=[2]Matrica!$A$10,AB195=[2]Matrica!$H$3),[2]Matrica!$J$10,IF(AND(AA195=[2]Matrica!$A$11,AB195=[2]Matrica!$B$3),[2]Matrica!$D$11,IF(AND(AA195=[2]Matrica!$A$11,AB195=[2]Matrica!$E$3),[2]Matrica!$G$11,IF(AND(AA195=[2]Matrica!$A$11,AB195=[2]Matrica!$H$3),[2]Matrica!$J$11,IF(AND(AA195=[2]Matrica!$A$12,AB195=[2]Matrica!$B$3),[2]Matrica!$D$12,IF(AND(AA195=[2]Matrica!$A$12,AB195=[2]Matrica!$E$3),[2]Matrica!$G$12,IF(AND(AA195=[2]Matrica!$A$12,AB195=[2]Matrica!$H$3),[2]Matrica!$J$12,IF(AND(AA195=[2]Matrica!$A$13,AB195=[2]Matrica!$B$3),[2]Matrica!$D$13,IF(AND(AA195=[2]Matrica!$A$13,AB195=[2]Matrica!$E$3),[2]Matrica!$G$13,IF(AND(AA195=[2]Matrica!$A$13,AB195=[2]Matrica!$H$3),[2]Matrica!$J$13,IF(AND(AA195=[2]Matrica!$A$14,AB195=[2]Matrica!$B$3),[2]Matrica!$D$14,IF(AND(AA195=[2]Matrica!$A$14,AB195=[2]Matrica!$E$3),[2]Matrica!$G$14,IF(AND(AA195=[2]Matrica!$A$14,AB195=[2]Matrica!$H$3),[2]Matrica!$J$14,IF(AND(AA195=[2]Matrica!$A$15,AB195=[2]Matrica!$B$3),[2]Matrica!$D$15,IF(AND(AA195=[2]Matrica!$A$15,AB195=[2]Matrica!$E$3),[2]Matrica!$G$15,IF(AND(AA195=[2]Matrica!$A$15,AB195=[2]Matrica!$H$3),[2]Matrica!$J$15,IF(AND(AA195=[2]Matrica!$A$16,AB195=[2]Matrica!$B$3),[2]Matrica!$D$16,IF(AND(AA195=[2]Matrica!$A$16,AB195=[2]Matrica!$E$3),[2]Matrica!$G$16,IF(AND(AA195=[2]Matrica!$A$16,AB195=[2]Matrica!$H$3),[2]Matrica!$J$16,"")))))))))))))))))))))))))))))))))))))))</f>
        <v>1.97</v>
      </c>
      <c r="AA195" s="63" t="s">
        <v>13</v>
      </c>
      <c r="AB195" s="64">
        <v>1</v>
      </c>
      <c r="AC195" s="63">
        <v>1.87</v>
      </c>
      <c r="AD195" s="63" t="s">
        <v>13</v>
      </c>
      <c r="AE195" s="64">
        <v>1</v>
      </c>
      <c r="AF195" s="63">
        <v>1.87</v>
      </c>
      <c r="AG195" s="47">
        <v>10</v>
      </c>
    </row>
    <row r="196" spans="3:33" x14ac:dyDescent="0.25">
      <c r="C196" s="38" t="s">
        <v>354</v>
      </c>
      <c r="D196" s="43" t="s">
        <v>355</v>
      </c>
      <c r="E196" s="39" t="s">
        <v>13</v>
      </c>
      <c r="F196" s="43" t="s">
        <v>304</v>
      </c>
      <c r="G196" s="38"/>
      <c r="H196" s="38"/>
      <c r="I196" s="38"/>
      <c r="J196" s="38">
        <v>9.06</v>
      </c>
      <c r="K196" s="38">
        <v>9.06</v>
      </c>
      <c r="L196" s="42">
        <v>9.06</v>
      </c>
      <c r="M196" s="42">
        <v>9.06</v>
      </c>
      <c r="N196" s="41">
        <v>2871.8</v>
      </c>
      <c r="O196" s="41">
        <v>26018.508000000002</v>
      </c>
      <c r="P196" s="41">
        <v>26018.508000000002</v>
      </c>
      <c r="Q196" s="41">
        <f t="shared" si="41"/>
        <v>9.2350996503806773</v>
      </c>
      <c r="R196" s="41">
        <f t="shared" si="42"/>
        <v>9.2350996503806773</v>
      </c>
      <c r="S196" s="41">
        <f t="shared" si="48"/>
        <v>1.82</v>
      </c>
      <c r="T196" s="38" t="str">
        <f>IF(AND('[2]Радна места'!S196&gt;=[2]Matrica!$B$4,'[2]Радна места'!S196&lt;=[2]Matrica!$J$4),"XIII",IF(AND('[2]Радна места'!S196&gt;=[2]Matrica!$B$5,'[2]Радна места'!S196&lt;=[2]Matrica!$J$5),"XII",IF(AND('[2]Радна места'!S196&gt;=[2]Matrica!$B$6,'[2]Радна места'!S196&lt;=[2]Matrica!$J$6),"XI",IF(AND('[2]Радна места'!S196&gt;=[2]Matrica!$B$7,'[2]Радна места'!S196&lt;=[2]Matrica!$J$7),"X",IF(AND('[2]Радна места'!S196&gt;=[2]Matrica!$B$8,'[2]Радна места'!S196&lt;=[2]Matrica!$J$8),"IX",IF(AND('[2]Радна места'!S196&gt;=[2]Matrica!$B$9,'[2]Радна места'!S196&lt;=[2]Matrica!$J$9),"VIII",IF(AND('[2]Радна места'!S196&gt;=[2]Matrica!$B$10,'[2]Радна места'!S196&lt;=[2]Matrica!$J$10),"VII",IF(AND('[2]Радна места'!S196&gt;=[2]Matrica!$B$11,'[2]Радна места'!S196&lt;=[2]Matrica!$J$11),"VI",IF(AND('[2]Радна места'!S196&gt;=[2]Matrica!$B$12,'[2]Радна места'!S196&lt;=[2]Matrica!$J$12),"V",IF(AND('[2]Радна места'!S196&gt;=[2]Matrica!$B$13,'[2]Радна места'!S196&lt;=[2]Matrica!$J$13),"IV",IF(AND('[2]Радна места'!S196&gt;=[2]Matrica!$B$14,'[2]Радна места'!S196&lt;=[2]Matrica!$J$14),"III",IF(AND('[2]Радна места'!S196&gt;=[2]Matrica!$B$15,'[2]Радна места'!S196&lt;=[2]Matrica!$J$15),"II",IF(AND('[2]Радна места'!S196&gt;=1.1,'[2]Радна места'!S196&lt;=[2]Matrica!$J$16),"I","")))))))))))))</f>
        <v/>
      </c>
      <c r="U196" s="38" t="str">
        <f t="shared" si="49"/>
        <v>3</v>
      </c>
      <c r="V196" s="41">
        <f t="shared" si="50"/>
        <v>1.82</v>
      </c>
      <c r="W196" s="38" t="str">
        <f>IF(AND('[2]Радна места'!V196&gt;=[2]Matrica!$B$4,'[2]Радна места'!V196&lt;=[2]Matrica!$J$4),"XIII",IF(AND('[2]Радна места'!V196&gt;=[2]Matrica!$B$5,'[2]Радна места'!V196&lt;=[2]Matrica!$J$5),"XII",IF(AND('[2]Радна места'!V196&gt;=[2]Matrica!$B$6,'[2]Радна места'!V196&lt;=[2]Matrica!$J$6),"XI",IF(AND('[2]Радна места'!V196&gt;=[2]Matrica!$B$7,'[2]Радна места'!V196&lt;=[2]Matrica!$J$7),"X",IF(AND('[2]Радна места'!V196&gt;=[2]Matrica!$B$8,'[2]Радна места'!V196&lt;=[2]Matrica!$J$8),"IX",IF(AND('[2]Радна места'!V196&gt;=[2]Matrica!$B$9,'[2]Радна места'!V196&lt;=[2]Matrica!$J$9),"VIII",IF(AND('[2]Радна места'!V196&gt;=[2]Matrica!$B$10,'[2]Радна места'!V196&lt;=[2]Matrica!$J$10),"VII",IF(AND('[2]Радна места'!V196&gt;=[2]Matrica!$B$11,'[2]Радна места'!V196&lt;=[2]Matrica!$J$11),"VI",IF(AND('[2]Радна места'!V196&gt;=[2]Matrica!$B$12,'[2]Радна места'!V196&lt;=[2]Matrica!$J$12),"V",IF(AND('[2]Радна места'!V196&gt;=[2]Matrica!$B$13,'[2]Радна места'!V196&lt;=[2]Matrica!$J$13),"IV",IF(AND('[2]Радна места'!V196&gt;=[2]Matrica!$B$14,'[2]Радна места'!V196&lt;=[2]Matrica!$J$14),"III",IF(AND('[2]Радна места'!V196&gt;=[2]Matrica!$B$15,'[2]Радна места'!V196&lt;=[2]Matrica!$J$15),"II",IF(AND('[2]Радна места'!V196&gt;=1.1,'[2]Радна места'!V196&lt;=[2]Matrica!$J$16),"I","")))))))))))))</f>
        <v/>
      </c>
      <c r="X196" s="38" t="str">
        <f t="shared" si="51"/>
        <v>3</v>
      </c>
      <c r="Y196" s="38">
        <f>IF(AND(AA196=[2]Matrica!$A$4,AB196=[2]Matrica!$B$3),[2]Matrica!$B$4,IF(AND(AA196=[2]Matrica!$A$4,AB196=[2]Matrica!$E$3),[2]Matrica!$E$4,IF(AND(AA196=[2]Matrica!$A$4,AB196=[2]Matrica!$H$3),[2]Matrica!$H$4,IF(AND(AA196=[2]Matrica!$A$5,AB196=[2]Matrica!$B$3),[2]Matrica!$B$5,IF(AND(AA196=[2]Matrica!$A$5,AB196=[2]Matrica!$E$3),[2]Matrica!$E$5,IF(AND(AA196=[2]Matrica!$A$5,AB196=[2]Matrica!$H$3),[2]Matrica!$H$5,IF(AND(AA196=[2]Matrica!$A$6,AB196=[2]Matrica!$B$3),[2]Matrica!$B$6,IF(AND(AA196=[2]Matrica!$A$6,AB196=[2]Matrica!$E$3),[2]Matrica!$E$6,IF(AND(AA196=[2]Matrica!$A$6,AB196=[2]Matrica!$H$3),[2]Matrica!$H$6,IF(AND(AA196=[2]Matrica!$A$7,AB196=[2]Matrica!$B$3),[2]Matrica!$B$7,IF(AND(AA196=[2]Matrica!$A$7,AB196=[2]Matrica!$E$3),[2]Matrica!$E$7,IF(AND(AA196=[2]Matrica!$A$7,AB196=[2]Matrica!$H$3),[2]Matrica!$H$7,IF(AND(AA196=[2]Matrica!$A$8,AB196=[2]Matrica!$B$3),[2]Matrica!$B$8,IF(AND(AA196=[2]Matrica!$A$8,AB196=[2]Matrica!$E$3),[2]Matrica!$E$8,IF(AND(AA196=[2]Matrica!$A$8,AB196=[2]Matrica!$H$3),[2]Matrica!$H$8,IF(AND(AA196=[2]Matrica!$A$9,AB196=[2]Matrica!$B$3),[2]Matrica!$B$9,IF(AND(AA196=[2]Matrica!$A$9,AB196=[2]Matrica!$E$3),[2]Matrica!$E$9,IF(AND(AA196=[2]Matrica!$A$9,AB196=[2]Matrica!$H$3),[2]Matrica!$H$9,IF(AND(AA196=[2]Matrica!$A$10,AB196=[2]Matrica!$B$3),[2]Matrica!$B$10,IF(AND(AA196=[2]Matrica!$A$10,AB196=[2]Matrica!$E$3),[2]Matrica!$E$10,IF(AND(AA196=[2]Matrica!$A$10,AB196=[2]Matrica!$H$3),[2]Matrica!$H$10,IF(AND(AA196=[2]Matrica!$A$11,AB196=[2]Matrica!$B$3),[2]Matrica!$B$11,IF(AND(AA196=[2]Matrica!$A$11,AB196=[2]Matrica!$E$3),[2]Matrica!$E$11,IF(AND(AA196=[2]Matrica!$A$11,AB196=[2]Matrica!$H$3),[2]Matrica!$H$11,IF(AND(AA196=[2]Matrica!$A$12,AB196=[2]Matrica!$B$3),[2]Matrica!$B$12,IF(AND(AA196=[2]Matrica!$A$12,AB196=[2]Matrica!$E$3),[2]Matrica!$E$12,IF(AND(AA196=[2]Matrica!$A$12,AB196=[2]Matrica!$H$3),[2]Matrica!$H$12,IF(AND(AA196=[2]Matrica!$A$13,AB196=[2]Matrica!$B$3),[2]Matrica!$B$13,IF(AND(AA196=[2]Matrica!$A$13,AB196=[2]Matrica!$E$3),[2]Matrica!$E$13,IF(AND(AA196=[2]Matrica!$A$13,AB196=[2]Matrica!$H$3),[2]Matrica!$H$13,IF(AND(AA196=[2]Matrica!$A$14,AB196=[2]Matrica!$B$3),[2]Matrica!$B$14,IF(AND(AA196=[2]Matrica!$A$14,AB196=[2]Matrica!$E$3),[2]Matrica!$E$14,IF(AND(AA196=[2]Matrica!$A$14,AB196=[2]Matrica!$H$3),[2]Matrica!$H$14,IF(AND(AA196=[2]Matrica!$A$15,AB196=[2]Matrica!$B$3),[2]Matrica!$B$15,IF(AND(AA196=[2]Matrica!$A$15,AB196=[2]Matrica!$E$3),[2]Matrica!$E$15,IF(AND(AA196=[2]Matrica!$A$15,AB196=[2]Matrica!$H$3),[2]Matrica!$H$15,IF(AND(AA196=[2]Matrica!$A$16,AB196=[2]Matrica!$B$3),[2]Matrica!$B$16,IF(AND(AA196=[2]Matrica!$A$16,AB196=[2]Matrica!$E$3),[2]Matrica!$E$16,IF(AND(AA196=[2]Matrica!$A$16,AB196=[2]Matrica!$H$3),[2]Matrica!$H$16,"")))))))))))))))))))))))))))))))))))))))</f>
        <v>1.87</v>
      </c>
      <c r="Z196" s="38">
        <f>IF(AND(AA196=[2]Matrica!$A$4,AB196=[2]Matrica!$B$3),[2]Matrica!$D$4,IF(AND(AA196=[2]Matrica!$A$4,AB196=[2]Matrica!$E$3),[2]Matrica!$G$4,IF(AND(AA196=[2]Matrica!$A$4,AB196=[2]Matrica!$H$3),[2]Matrica!$J$4,IF(AND(AA196=[2]Matrica!$A$5,AB196=[2]Matrica!$B$3),[2]Matrica!$D$5,IF(AND(AA196=[2]Matrica!$A$5,AB196=[2]Matrica!$E$3),[2]Matrica!$G$5,IF(AND(AA196=[2]Matrica!$A$5,AB196=[2]Matrica!$H$3),[2]Matrica!$J$5,IF(AND(AA196=[2]Matrica!$A$6,AB196=[2]Matrica!$B$3),[2]Matrica!$D$6,IF(AND(AA196=[2]Matrica!$A$6,AB196=[2]Matrica!$E$3),[2]Matrica!$G$6,IF(AND(AA196=[2]Matrica!$A$6,AB196=[2]Matrica!$H$3),[2]Matrica!$J$6,IF(AND(AA196=[2]Matrica!$A$7,AB196=[2]Matrica!$B$3),[2]Matrica!$D$7,IF(AND(AA196=[2]Matrica!$A$7,AB196=[2]Matrica!$E$3),[2]Matrica!$G$7,IF(AND(AA196=[2]Matrica!$A$7,AB196=[2]Matrica!$H$3),[2]Matrica!$J$7,IF(AND(AA196=[2]Matrica!$A$8,AB196=[2]Matrica!$B$3),[2]Matrica!$D$8,IF(AND(AA196=[2]Matrica!$A$8,AB196=[2]Matrica!$E$3),[2]Matrica!$G$8,IF(AND(AA196=[2]Matrica!$A$8,AB196=[2]Matrica!$H$3),[2]Matrica!$J$8,IF(AND(AA196=[2]Matrica!$A$9,AB196=[2]Matrica!$B$3),[2]Matrica!$D$9,IF(AND(AA196=[2]Matrica!$A$9,AB196=[2]Matrica!$E$3),[2]Matrica!$G$9,IF(AND(AA196=[2]Matrica!$A$9,AB196=[2]Matrica!$H$3),[2]Matrica!$J$9,IF(AND(AA196=[2]Matrica!$A$10,AB196=[2]Matrica!$B$3),[2]Matrica!$D$10,IF(AND(AA196=[2]Matrica!$A$10,AB196=[2]Matrica!$E$3),[2]Matrica!$G$10,IF(AND(AA196=[2]Matrica!$A$10,AB196=[2]Matrica!$H$3),[2]Matrica!$J$10,IF(AND(AA196=[2]Matrica!$A$11,AB196=[2]Matrica!$B$3),[2]Matrica!$D$11,IF(AND(AA196=[2]Matrica!$A$11,AB196=[2]Matrica!$E$3),[2]Matrica!$G$11,IF(AND(AA196=[2]Matrica!$A$11,AB196=[2]Matrica!$H$3),[2]Matrica!$J$11,IF(AND(AA196=[2]Matrica!$A$12,AB196=[2]Matrica!$B$3),[2]Matrica!$D$12,IF(AND(AA196=[2]Matrica!$A$12,AB196=[2]Matrica!$E$3),[2]Matrica!$G$12,IF(AND(AA196=[2]Matrica!$A$12,AB196=[2]Matrica!$H$3),[2]Matrica!$J$12,IF(AND(AA196=[2]Matrica!$A$13,AB196=[2]Matrica!$B$3),[2]Matrica!$D$13,IF(AND(AA196=[2]Matrica!$A$13,AB196=[2]Matrica!$E$3),[2]Matrica!$G$13,IF(AND(AA196=[2]Matrica!$A$13,AB196=[2]Matrica!$H$3),[2]Matrica!$J$13,IF(AND(AA196=[2]Matrica!$A$14,AB196=[2]Matrica!$B$3),[2]Matrica!$D$14,IF(AND(AA196=[2]Matrica!$A$14,AB196=[2]Matrica!$E$3),[2]Matrica!$G$14,IF(AND(AA196=[2]Matrica!$A$14,AB196=[2]Matrica!$H$3),[2]Matrica!$J$14,IF(AND(AA196=[2]Matrica!$A$15,AB196=[2]Matrica!$B$3),[2]Matrica!$D$15,IF(AND(AA196=[2]Matrica!$A$15,AB196=[2]Matrica!$E$3),[2]Matrica!$G$15,IF(AND(AA196=[2]Matrica!$A$15,AB196=[2]Matrica!$H$3),[2]Matrica!$J$15,IF(AND(AA196=[2]Matrica!$A$16,AB196=[2]Matrica!$B$3),[2]Matrica!$D$16,IF(AND(AA196=[2]Matrica!$A$16,AB196=[2]Matrica!$E$3),[2]Matrica!$G$16,IF(AND(AA196=[2]Matrica!$A$16,AB196=[2]Matrica!$H$3),[2]Matrica!$J$16,"")))))))))))))))))))))))))))))))))))))))</f>
        <v>1.97</v>
      </c>
      <c r="AA196" s="63" t="s">
        <v>13</v>
      </c>
      <c r="AB196" s="64">
        <v>1</v>
      </c>
      <c r="AC196" s="63">
        <v>1.87</v>
      </c>
      <c r="AD196" s="63" t="s">
        <v>13</v>
      </c>
      <c r="AE196" s="64">
        <v>1</v>
      </c>
      <c r="AF196" s="63">
        <v>1.87</v>
      </c>
      <c r="AG196" s="47">
        <v>3</v>
      </c>
    </row>
    <row r="197" spans="3:33" x14ac:dyDescent="0.25">
      <c r="C197" s="38" t="s">
        <v>356</v>
      </c>
      <c r="D197" s="43" t="s">
        <v>357</v>
      </c>
      <c r="E197" s="39" t="s">
        <v>13</v>
      </c>
      <c r="F197" s="43" t="s">
        <v>304</v>
      </c>
      <c r="G197" s="38"/>
      <c r="H197" s="38"/>
      <c r="I197" s="38"/>
      <c r="J197" s="38">
        <v>9.06</v>
      </c>
      <c r="K197" s="38">
        <v>9.06</v>
      </c>
      <c r="L197" s="42">
        <v>9.06</v>
      </c>
      <c r="M197" s="42">
        <v>9.06</v>
      </c>
      <c r="N197" s="41">
        <v>2871.8</v>
      </c>
      <c r="O197" s="41">
        <v>26018.508000000002</v>
      </c>
      <c r="P197" s="41">
        <v>26018.508000000002</v>
      </c>
      <c r="Q197" s="41">
        <f t="shared" si="41"/>
        <v>9.2350996503806773</v>
      </c>
      <c r="R197" s="41">
        <f t="shared" si="42"/>
        <v>9.2350996503806773</v>
      </c>
      <c r="S197" s="41">
        <f t="shared" si="48"/>
        <v>1.82</v>
      </c>
      <c r="T197" s="38" t="str">
        <f>IF(AND('[2]Радна места'!S197&gt;=[2]Matrica!$B$4,'[2]Радна места'!S197&lt;=[2]Matrica!$J$4),"XIII",IF(AND('[2]Радна места'!S197&gt;=[2]Matrica!$B$5,'[2]Радна места'!S197&lt;=[2]Matrica!$J$5),"XII",IF(AND('[2]Радна места'!S197&gt;=[2]Matrica!$B$6,'[2]Радна места'!S197&lt;=[2]Matrica!$J$6),"XI",IF(AND('[2]Радна места'!S197&gt;=[2]Matrica!$B$7,'[2]Радна места'!S197&lt;=[2]Matrica!$J$7),"X",IF(AND('[2]Радна места'!S197&gt;=[2]Matrica!$B$8,'[2]Радна места'!S197&lt;=[2]Matrica!$J$8),"IX",IF(AND('[2]Радна места'!S197&gt;=[2]Matrica!$B$9,'[2]Радна места'!S197&lt;=[2]Matrica!$J$9),"VIII",IF(AND('[2]Радна места'!S197&gt;=[2]Matrica!$B$10,'[2]Радна места'!S197&lt;=[2]Matrica!$J$10),"VII",IF(AND('[2]Радна места'!S197&gt;=[2]Matrica!$B$11,'[2]Радна места'!S197&lt;=[2]Matrica!$J$11),"VI",IF(AND('[2]Радна места'!S197&gt;=[2]Matrica!$B$12,'[2]Радна места'!S197&lt;=[2]Matrica!$J$12),"V",IF(AND('[2]Радна места'!S197&gt;=[2]Matrica!$B$13,'[2]Радна места'!S197&lt;=[2]Matrica!$J$13),"IV",IF(AND('[2]Радна места'!S197&gt;=[2]Matrica!$B$14,'[2]Радна места'!S197&lt;=[2]Matrica!$J$14),"III",IF(AND('[2]Радна места'!S197&gt;=[2]Matrica!$B$15,'[2]Радна места'!S197&lt;=[2]Matrica!$J$15),"II",IF(AND('[2]Радна места'!S197&gt;=1.1,'[2]Радна места'!S197&lt;=[2]Matrica!$J$16),"I","")))))))))))))</f>
        <v/>
      </c>
      <c r="U197" s="38" t="str">
        <f t="shared" si="49"/>
        <v>3</v>
      </c>
      <c r="V197" s="41">
        <f t="shared" si="50"/>
        <v>1.82</v>
      </c>
      <c r="W197" s="38" t="str">
        <f>IF(AND('[2]Радна места'!V197&gt;=[2]Matrica!$B$4,'[2]Радна места'!V197&lt;=[2]Matrica!$J$4),"XIII",IF(AND('[2]Радна места'!V197&gt;=[2]Matrica!$B$5,'[2]Радна места'!V197&lt;=[2]Matrica!$J$5),"XII",IF(AND('[2]Радна места'!V197&gt;=[2]Matrica!$B$6,'[2]Радна места'!V197&lt;=[2]Matrica!$J$6),"XI",IF(AND('[2]Радна места'!V197&gt;=[2]Matrica!$B$7,'[2]Радна места'!V197&lt;=[2]Matrica!$J$7),"X",IF(AND('[2]Радна места'!V197&gt;=[2]Matrica!$B$8,'[2]Радна места'!V197&lt;=[2]Matrica!$J$8),"IX",IF(AND('[2]Радна места'!V197&gt;=[2]Matrica!$B$9,'[2]Радна места'!V197&lt;=[2]Matrica!$J$9),"VIII",IF(AND('[2]Радна места'!V197&gt;=[2]Matrica!$B$10,'[2]Радна места'!V197&lt;=[2]Matrica!$J$10),"VII",IF(AND('[2]Радна места'!V197&gt;=[2]Matrica!$B$11,'[2]Радна места'!V197&lt;=[2]Matrica!$J$11),"VI",IF(AND('[2]Радна места'!V197&gt;=[2]Matrica!$B$12,'[2]Радна места'!V197&lt;=[2]Matrica!$J$12),"V",IF(AND('[2]Радна места'!V197&gt;=[2]Matrica!$B$13,'[2]Радна места'!V197&lt;=[2]Matrica!$J$13),"IV",IF(AND('[2]Радна места'!V197&gt;=[2]Matrica!$B$14,'[2]Радна места'!V197&lt;=[2]Matrica!$J$14),"III",IF(AND('[2]Радна места'!V197&gt;=[2]Matrica!$B$15,'[2]Радна места'!V197&lt;=[2]Matrica!$J$15),"II",IF(AND('[2]Радна места'!V197&gt;=1.1,'[2]Радна места'!V197&lt;=[2]Matrica!$J$16),"I","")))))))))))))</f>
        <v/>
      </c>
      <c r="X197" s="38" t="str">
        <f t="shared" si="51"/>
        <v>3</v>
      </c>
      <c r="Y197" s="38">
        <f>IF(AND(AA197=[2]Matrica!$A$4,AB197=[2]Matrica!$B$3),[2]Matrica!$B$4,IF(AND(AA197=[2]Matrica!$A$4,AB197=[2]Matrica!$E$3),[2]Matrica!$E$4,IF(AND(AA197=[2]Matrica!$A$4,AB197=[2]Matrica!$H$3),[2]Matrica!$H$4,IF(AND(AA197=[2]Matrica!$A$5,AB197=[2]Matrica!$B$3),[2]Matrica!$B$5,IF(AND(AA197=[2]Matrica!$A$5,AB197=[2]Matrica!$E$3),[2]Matrica!$E$5,IF(AND(AA197=[2]Matrica!$A$5,AB197=[2]Matrica!$H$3),[2]Matrica!$H$5,IF(AND(AA197=[2]Matrica!$A$6,AB197=[2]Matrica!$B$3),[2]Matrica!$B$6,IF(AND(AA197=[2]Matrica!$A$6,AB197=[2]Matrica!$E$3),[2]Matrica!$E$6,IF(AND(AA197=[2]Matrica!$A$6,AB197=[2]Matrica!$H$3),[2]Matrica!$H$6,IF(AND(AA197=[2]Matrica!$A$7,AB197=[2]Matrica!$B$3),[2]Matrica!$B$7,IF(AND(AA197=[2]Matrica!$A$7,AB197=[2]Matrica!$E$3),[2]Matrica!$E$7,IF(AND(AA197=[2]Matrica!$A$7,AB197=[2]Matrica!$H$3),[2]Matrica!$H$7,IF(AND(AA197=[2]Matrica!$A$8,AB197=[2]Matrica!$B$3),[2]Matrica!$B$8,IF(AND(AA197=[2]Matrica!$A$8,AB197=[2]Matrica!$E$3),[2]Matrica!$E$8,IF(AND(AA197=[2]Matrica!$A$8,AB197=[2]Matrica!$H$3),[2]Matrica!$H$8,IF(AND(AA197=[2]Matrica!$A$9,AB197=[2]Matrica!$B$3),[2]Matrica!$B$9,IF(AND(AA197=[2]Matrica!$A$9,AB197=[2]Matrica!$E$3),[2]Matrica!$E$9,IF(AND(AA197=[2]Matrica!$A$9,AB197=[2]Matrica!$H$3),[2]Matrica!$H$9,IF(AND(AA197=[2]Matrica!$A$10,AB197=[2]Matrica!$B$3),[2]Matrica!$B$10,IF(AND(AA197=[2]Matrica!$A$10,AB197=[2]Matrica!$E$3),[2]Matrica!$E$10,IF(AND(AA197=[2]Matrica!$A$10,AB197=[2]Matrica!$H$3),[2]Matrica!$H$10,IF(AND(AA197=[2]Matrica!$A$11,AB197=[2]Matrica!$B$3),[2]Matrica!$B$11,IF(AND(AA197=[2]Matrica!$A$11,AB197=[2]Matrica!$E$3),[2]Matrica!$E$11,IF(AND(AA197=[2]Matrica!$A$11,AB197=[2]Matrica!$H$3),[2]Matrica!$H$11,IF(AND(AA197=[2]Matrica!$A$12,AB197=[2]Matrica!$B$3),[2]Matrica!$B$12,IF(AND(AA197=[2]Matrica!$A$12,AB197=[2]Matrica!$E$3),[2]Matrica!$E$12,IF(AND(AA197=[2]Matrica!$A$12,AB197=[2]Matrica!$H$3),[2]Matrica!$H$12,IF(AND(AA197=[2]Matrica!$A$13,AB197=[2]Matrica!$B$3),[2]Matrica!$B$13,IF(AND(AA197=[2]Matrica!$A$13,AB197=[2]Matrica!$E$3),[2]Matrica!$E$13,IF(AND(AA197=[2]Matrica!$A$13,AB197=[2]Matrica!$H$3),[2]Matrica!$H$13,IF(AND(AA197=[2]Matrica!$A$14,AB197=[2]Matrica!$B$3),[2]Matrica!$B$14,IF(AND(AA197=[2]Matrica!$A$14,AB197=[2]Matrica!$E$3),[2]Matrica!$E$14,IF(AND(AA197=[2]Matrica!$A$14,AB197=[2]Matrica!$H$3),[2]Matrica!$H$14,IF(AND(AA197=[2]Matrica!$A$15,AB197=[2]Matrica!$B$3),[2]Matrica!$B$15,IF(AND(AA197=[2]Matrica!$A$15,AB197=[2]Matrica!$E$3),[2]Matrica!$E$15,IF(AND(AA197=[2]Matrica!$A$15,AB197=[2]Matrica!$H$3),[2]Matrica!$H$15,IF(AND(AA197=[2]Matrica!$A$16,AB197=[2]Matrica!$B$3),[2]Matrica!$B$16,IF(AND(AA197=[2]Matrica!$A$16,AB197=[2]Matrica!$E$3),[2]Matrica!$E$16,IF(AND(AA197=[2]Matrica!$A$16,AB197=[2]Matrica!$H$3),[2]Matrica!$H$16,"")))))))))))))))))))))))))))))))))))))))</f>
        <v>1.87</v>
      </c>
      <c r="Z197" s="38">
        <f>IF(AND(AA197=[2]Matrica!$A$4,AB197=[2]Matrica!$B$3),[2]Matrica!$D$4,IF(AND(AA197=[2]Matrica!$A$4,AB197=[2]Matrica!$E$3),[2]Matrica!$G$4,IF(AND(AA197=[2]Matrica!$A$4,AB197=[2]Matrica!$H$3),[2]Matrica!$J$4,IF(AND(AA197=[2]Matrica!$A$5,AB197=[2]Matrica!$B$3),[2]Matrica!$D$5,IF(AND(AA197=[2]Matrica!$A$5,AB197=[2]Matrica!$E$3),[2]Matrica!$G$5,IF(AND(AA197=[2]Matrica!$A$5,AB197=[2]Matrica!$H$3),[2]Matrica!$J$5,IF(AND(AA197=[2]Matrica!$A$6,AB197=[2]Matrica!$B$3),[2]Matrica!$D$6,IF(AND(AA197=[2]Matrica!$A$6,AB197=[2]Matrica!$E$3),[2]Matrica!$G$6,IF(AND(AA197=[2]Matrica!$A$6,AB197=[2]Matrica!$H$3),[2]Matrica!$J$6,IF(AND(AA197=[2]Matrica!$A$7,AB197=[2]Matrica!$B$3),[2]Matrica!$D$7,IF(AND(AA197=[2]Matrica!$A$7,AB197=[2]Matrica!$E$3),[2]Matrica!$G$7,IF(AND(AA197=[2]Matrica!$A$7,AB197=[2]Matrica!$H$3),[2]Matrica!$J$7,IF(AND(AA197=[2]Matrica!$A$8,AB197=[2]Matrica!$B$3),[2]Matrica!$D$8,IF(AND(AA197=[2]Matrica!$A$8,AB197=[2]Matrica!$E$3),[2]Matrica!$G$8,IF(AND(AA197=[2]Matrica!$A$8,AB197=[2]Matrica!$H$3),[2]Matrica!$J$8,IF(AND(AA197=[2]Matrica!$A$9,AB197=[2]Matrica!$B$3),[2]Matrica!$D$9,IF(AND(AA197=[2]Matrica!$A$9,AB197=[2]Matrica!$E$3),[2]Matrica!$G$9,IF(AND(AA197=[2]Matrica!$A$9,AB197=[2]Matrica!$H$3),[2]Matrica!$J$9,IF(AND(AA197=[2]Matrica!$A$10,AB197=[2]Matrica!$B$3),[2]Matrica!$D$10,IF(AND(AA197=[2]Matrica!$A$10,AB197=[2]Matrica!$E$3),[2]Matrica!$G$10,IF(AND(AA197=[2]Matrica!$A$10,AB197=[2]Matrica!$H$3),[2]Matrica!$J$10,IF(AND(AA197=[2]Matrica!$A$11,AB197=[2]Matrica!$B$3),[2]Matrica!$D$11,IF(AND(AA197=[2]Matrica!$A$11,AB197=[2]Matrica!$E$3),[2]Matrica!$G$11,IF(AND(AA197=[2]Matrica!$A$11,AB197=[2]Matrica!$H$3),[2]Matrica!$J$11,IF(AND(AA197=[2]Matrica!$A$12,AB197=[2]Matrica!$B$3),[2]Matrica!$D$12,IF(AND(AA197=[2]Matrica!$A$12,AB197=[2]Matrica!$E$3),[2]Matrica!$G$12,IF(AND(AA197=[2]Matrica!$A$12,AB197=[2]Matrica!$H$3),[2]Matrica!$J$12,IF(AND(AA197=[2]Matrica!$A$13,AB197=[2]Matrica!$B$3),[2]Matrica!$D$13,IF(AND(AA197=[2]Matrica!$A$13,AB197=[2]Matrica!$E$3),[2]Matrica!$G$13,IF(AND(AA197=[2]Matrica!$A$13,AB197=[2]Matrica!$H$3),[2]Matrica!$J$13,IF(AND(AA197=[2]Matrica!$A$14,AB197=[2]Matrica!$B$3),[2]Matrica!$D$14,IF(AND(AA197=[2]Matrica!$A$14,AB197=[2]Matrica!$E$3),[2]Matrica!$G$14,IF(AND(AA197=[2]Matrica!$A$14,AB197=[2]Matrica!$H$3),[2]Matrica!$J$14,IF(AND(AA197=[2]Matrica!$A$15,AB197=[2]Matrica!$B$3),[2]Matrica!$D$15,IF(AND(AA197=[2]Matrica!$A$15,AB197=[2]Matrica!$E$3),[2]Matrica!$G$15,IF(AND(AA197=[2]Matrica!$A$15,AB197=[2]Matrica!$H$3),[2]Matrica!$J$15,IF(AND(AA197=[2]Matrica!$A$16,AB197=[2]Matrica!$B$3),[2]Matrica!$D$16,IF(AND(AA197=[2]Matrica!$A$16,AB197=[2]Matrica!$E$3),[2]Matrica!$G$16,IF(AND(AA197=[2]Matrica!$A$16,AB197=[2]Matrica!$H$3),[2]Matrica!$J$16,"")))))))))))))))))))))))))))))))))))))))</f>
        <v>1.97</v>
      </c>
      <c r="AA197" s="63" t="s">
        <v>13</v>
      </c>
      <c r="AB197" s="64">
        <v>1</v>
      </c>
      <c r="AC197" s="63">
        <v>1.87</v>
      </c>
      <c r="AD197" s="63" t="s">
        <v>13</v>
      </c>
      <c r="AE197" s="64">
        <v>1</v>
      </c>
      <c r="AF197" s="63">
        <v>1.87</v>
      </c>
      <c r="AG197" s="47">
        <v>5</v>
      </c>
    </row>
    <row r="198" spans="3:33" x14ac:dyDescent="0.25">
      <c r="C198" s="38" t="s">
        <v>358</v>
      </c>
      <c r="D198" s="43" t="s">
        <v>359</v>
      </c>
      <c r="E198" s="39" t="s">
        <v>13</v>
      </c>
      <c r="F198" s="43" t="s">
        <v>304</v>
      </c>
      <c r="G198" s="38"/>
      <c r="H198" s="38"/>
      <c r="I198" s="38"/>
      <c r="J198" s="38">
        <v>11.15</v>
      </c>
      <c r="K198" s="38">
        <v>13.49</v>
      </c>
      <c r="L198" s="42">
        <v>11.15</v>
      </c>
      <c r="M198" s="42">
        <v>13.49</v>
      </c>
      <c r="N198" s="41">
        <v>2871.8</v>
      </c>
      <c r="O198" s="41">
        <v>32020.570000000003</v>
      </c>
      <c r="P198" s="41">
        <v>38740.582000000002</v>
      </c>
      <c r="Q198" s="41">
        <f t="shared" si="41"/>
        <v>11.365492395336044</v>
      </c>
      <c r="R198" s="41">
        <f t="shared" si="42"/>
        <v>13.750716808348272</v>
      </c>
      <c r="S198" s="41">
        <f t="shared" si="48"/>
        <v>2.2400000000000002</v>
      </c>
      <c r="T198" s="38" t="str">
        <f>IF(AND('[2]Радна места'!S198&gt;=[2]Matrica!$B$4,'[2]Радна места'!S198&lt;=[2]Matrica!$J$4),"XIII",IF(AND('[2]Радна места'!S198&gt;=[2]Matrica!$B$5,'[2]Радна места'!S198&lt;=[2]Matrica!$J$5),"XII",IF(AND('[2]Радна места'!S198&gt;=[2]Matrica!$B$6,'[2]Радна места'!S198&lt;=[2]Matrica!$J$6),"XI",IF(AND('[2]Радна места'!S198&gt;=[2]Matrica!$B$7,'[2]Радна места'!S198&lt;=[2]Matrica!$J$7),"X",IF(AND('[2]Радна места'!S198&gt;=[2]Matrica!$B$8,'[2]Радна места'!S198&lt;=[2]Matrica!$J$8),"IX",IF(AND('[2]Радна места'!S198&gt;=[2]Matrica!$B$9,'[2]Радна места'!S198&lt;=[2]Matrica!$J$9),"VIII",IF(AND('[2]Радна места'!S198&gt;=[2]Matrica!$B$10,'[2]Радна места'!S198&lt;=[2]Matrica!$J$10),"VII",IF(AND('[2]Радна места'!S198&gt;=[2]Matrica!$B$11,'[2]Радна места'!S198&lt;=[2]Matrica!$J$11),"VI",IF(AND('[2]Радна места'!S198&gt;=[2]Matrica!$B$12,'[2]Радна места'!S198&lt;=[2]Matrica!$J$12),"V",IF(AND('[2]Радна места'!S198&gt;=[2]Matrica!$B$13,'[2]Радна места'!S198&lt;=[2]Matrica!$J$13),"IV",IF(AND('[2]Радна места'!S198&gt;=[2]Matrica!$B$14,'[2]Радна места'!S198&lt;=[2]Matrica!$J$14),"III",IF(AND('[2]Радна места'!S198&gt;=[2]Matrica!$B$15,'[2]Радна места'!S198&lt;=[2]Matrica!$J$15),"II",IF(AND('[2]Радна места'!S198&gt;=1.1,'[2]Радна места'!S198&lt;=[2]Matrica!$J$16),"I","")))))))))))))</f>
        <v/>
      </c>
      <c r="U198" s="38" t="str">
        <f t="shared" si="49"/>
        <v>2</v>
      </c>
      <c r="V198" s="41">
        <f t="shared" si="50"/>
        <v>2.71</v>
      </c>
      <c r="W198" s="38" t="str">
        <f>IF(AND('[2]Радна места'!V198&gt;=[2]Matrica!$B$4,'[2]Радна места'!V198&lt;=[2]Matrica!$J$4),"XIII",IF(AND('[2]Радна места'!V198&gt;=[2]Matrica!$B$5,'[2]Радна места'!V198&lt;=[2]Matrica!$J$5),"XII",IF(AND('[2]Радна места'!V198&gt;=[2]Matrica!$B$6,'[2]Радна места'!V198&lt;=[2]Matrica!$J$6),"XI",IF(AND('[2]Радна места'!V198&gt;=[2]Matrica!$B$7,'[2]Радна места'!V198&lt;=[2]Matrica!$J$7),"X",IF(AND('[2]Радна места'!V198&gt;=[2]Matrica!$B$8,'[2]Радна места'!V198&lt;=[2]Matrica!$J$8),"IX",IF(AND('[2]Радна места'!V198&gt;=[2]Matrica!$B$9,'[2]Радна места'!V198&lt;=[2]Matrica!$J$9),"VIII",IF(AND('[2]Радна места'!V198&gt;=[2]Matrica!$B$10,'[2]Радна места'!V198&lt;=[2]Matrica!$J$10),"VII",IF(AND('[2]Радна места'!V198&gt;=[2]Matrica!$B$11,'[2]Радна места'!V198&lt;=[2]Matrica!$J$11),"VI",IF(AND('[2]Радна места'!V198&gt;=[2]Matrica!$B$12,'[2]Радна места'!V198&lt;=[2]Matrica!$J$12),"V",IF(AND('[2]Радна места'!V198&gt;=[2]Matrica!$B$13,'[2]Радна места'!V198&lt;=[2]Matrica!$J$13),"IV",IF(AND('[2]Радна места'!V198&gt;=[2]Matrica!$B$14,'[2]Радна места'!V198&lt;=[2]Matrica!$J$14),"III",IF(AND('[2]Радна места'!V198&gt;=[2]Matrica!$B$15,'[2]Радна места'!V198&lt;=[2]Matrica!$J$15),"II",IF(AND('[2]Радна места'!V198&gt;=1.1,'[2]Радна места'!V198&lt;=[2]Matrica!$J$16),"I","")))))))))))))</f>
        <v/>
      </c>
      <c r="X198" s="38" t="str">
        <f t="shared" si="51"/>
        <v>2</v>
      </c>
      <c r="Y198" s="38">
        <f>IF(AND(AA198=[2]Matrica!$A$4,AB198=[2]Matrica!$B$3),[2]Matrica!$B$4,IF(AND(AA198=[2]Matrica!$A$4,AB198=[2]Matrica!$E$3),[2]Matrica!$E$4,IF(AND(AA198=[2]Matrica!$A$4,AB198=[2]Matrica!$H$3),[2]Matrica!$H$4,IF(AND(AA198=[2]Matrica!$A$5,AB198=[2]Matrica!$B$3),[2]Matrica!$B$5,IF(AND(AA198=[2]Matrica!$A$5,AB198=[2]Matrica!$E$3),[2]Matrica!$E$5,IF(AND(AA198=[2]Matrica!$A$5,AB198=[2]Matrica!$H$3),[2]Matrica!$H$5,IF(AND(AA198=[2]Matrica!$A$6,AB198=[2]Matrica!$B$3),[2]Matrica!$B$6,IF(AND(AA198=[2]Matrica!$A$6,AB198=[2]Matrica!$E$3),[2]Matrica!$E$6,IF(AND(AA198=[2]Matrica!$A$6,AB198=[2]Matrica!$H$3),[2]Matrica!$H$6,IF(AND(AA198=[2]Matrica!$A$7,AB198=[2]Matrica!$B$3),[2]Matrica!$B$7,IF(AND(AA198=[2]Matrica!$A$7,AB198=[2]Matrica!$E$3),[2]Matrica!$E$7,IF(AND(AA198=[2]Matrica!$A$7,AB198=[2]Matrica!$H$3),[2]Matrica!$H$7,IF(AND(AA198=[2]Matrica!$A$8,AB198=[2]Matrica!$B$3),[2]Matrica!$B$8,IF(AND(AA198=[2]Matrica!$A$8,AB198=[2]Matrica!$E$3),[2]Matrica!$E$8,IF(AND(AA198=[2]Matrica!$A$8,AB198=[2]Matrica!$H$3),[2]Matrica!$H$8,IF(AND(AA198=[2]Matrica!$A$9,AB198=[2]Matrica!$B$3),[2]Matrica!$B$9,IF(AND(AA198=[2]Matrica!$A$9,AB198=[2]Matrica!$E$3),[2]Matrica!$E$9,IF(AND(AA198=[2]Matrica!$A$9,AB198=[2]Matrica!$H$3),[2]Matrica!$H$9,IF(AND(AA198=[2]Matrica!$A$10,AB198=[2]Matrica!$B$3),[2]Matrica!$B$10,IF(AND(AA198=[2]Matrica!$A$10,AB198=[2]Matrica!$E$3),[2]Matrica!$E$10,IF(AND(AA198=[2]Matrica!$A$10,AB198=[2]Matrica!$H$3),[2]Matrica!$H$10,IF(AND(AA198=[2]Matrica!$A$11,AB198=[2]Matrica!$B$3),[2]Matrica!$B$11,IF(AND(AA198=[2]Matrica!$A$11,AB198=[2]Matrica!$E$3),[2]Matrica!$E$11,IF(AND(AA198=[2]Matrica!$A$11,AB198=[2]Matrica!$H$3),[2]Matrica!$H$11,IF(AND(AA198=[2]Matrica!$A$12,AB198=[2]Matrica!$B$3),[2]Matrica!$B$12,IF(AND(AA198=[2]Matrica!$A$12,AB198=[2]Matrica!$E$3),[2]Matrica!$E$12,IF(AND(AA198=[2]Matrica!$A$12,AB198=[2]Matrica!$H$3),[2]Matrica!$H$12,IF(AND(AA198=[2]Matrica!$A$13,AB198=[2]Matrica!$B$3),[2]Matrica!$B$13,IF(AND(AA198=[2]Matrica!$A$13,AB198=[2]Matrica!$E$3),[2]Matrica!$E$13,IF(AND(AA198=[2]Matrica!$A$13,AB198=[2]Matrica!$H$3),[2]Matrica!$H$13,IF(AND(AA198=[2]Matrica!$A$14,AB198=[2]Matrica!$B$3),[2]Matrica!$B$14,IF(AND(AA198=[2]Matrica!$A$14,AB198=[2]Matrica!$E$3),[2]Matrica!$E$14,IF(AND(AA198=[2]Matrica!$A$14,AB198=[2]Matrica!$H$3),[2]Matrica!$H$14,IF(AND(AA198=[2]Matrica!$A$15,AB198=[2]Matrica!$B$3),[2]Matrica!$B$15,IF(AND(AA198=[2]Matrica!$A$15,AB198=[2]Matrica!$E$3),[2]Matrica!$E$15,IF(AND(AA198=[2]Matrica!$A$15,AB198=[2]Matrica!$H$3),[2]Matrica!$H$15,IF(AND(AA198=[2]Matrica!$A$16,AB198=[2]Matrica!$B$3),[2]Matrica!$B$16,IF(AND(AA198=[2]Matrica!$A$16,AB198=[2]Matrica!$E$3),[2]Matrica!$E$16,IF(AND(AA198=[2]Matrica!$A$16,AB198=[2]Matrica!$H$3),[2]Matrica!$H$16,"")))))))))))))))))))))))))))))))))))))))</f>
        <v>1.87</v>
      </c>
      <c r="Z198" s="38">
        <f>IF(AND(AA198=[2]Matrica!$A$4,AB198=[2]Matrica!$B$3),[2]Matrica!$D$4,IF(AND(AA198=[2]Matrica!$A$4,AB198=[2]Matrica!$E$3),[2]Matrica!$G$4,IF(AND(AA198=[2]Matrica!$A$4,AB198=[2]Matrica!$H$3),[2]Matrica!$J$4,IF(AND(AA198=[2]Matrica!$A$5,AB198=[2]Matrica!$B$3),[2]Matrica!$D$5,IF(AND(AA198=[2]Matrica!$A$5,AB198=[2]Matrica!$E$3),[2]Matrica!$G$5,IF(AND(AA198=[2]Matrica!$A$5,AB198=[2]Matrica!$H$3),[2]Matrica!$J$5,IF(AND(AA198=[2]Matrica!$A$6,AB198=[2]Matrica!$B$3),[2]Matrica!$D$6,IF(AND(AA198=[2]Matrica!$A$6,AB198=[2]Matrica!$E$3),[2]Matrica!$G$6,IF(AND(AA198=[2]Matrica!$A$6,AB198=[2]Matrica!$H$3),[2]Matrica!$J$6,IF(AND(AA198=[2]Matrica!$A$7,AB198=[2]Matrica!$B$3),[2]Matrica!$D$7,IF(AND(AA198=[2]Matrica!$A$7,AB198=[2]Matrica!$E$3),[2]Matrica!$G$7,IF(AND(AA198=[2]Matrica!$A$7,AB198=[2]Matrica!$H$3),[2]Matrica!$J$7,IF(AND(AA198=[2]Matrica!$A$8,AB198=[2]Matrica!$B$3),[2]Matrica!$D$8,IF(AND(AA198=[2]Matrica!$A$8,AB198=[2]Matrica!$E$3),[2]Matrica!$G$8,IF(AND(AA198=[2]Matrica!$A$8,AB198=[2]Matrica!$H$3),[2]Matrica!$J$8,IF(AND(AA198=[2]Matrica!$A$9,AB198=[2]Matrica!$B$3),[2]Matrica!$D$9,IF(AND(AA198=[2]Matrica!$A$9,AB198=[2]Matrica!$E$3),[2]Matrica!$G$9,IF(AND(AA198=[2]Matrica!$A$9,AB198=[2]Matrica!$H$3),[2]Matrica!$J$9,IF(AND(AA198=[2]Matrica!$A$10,AB198=[2]Matrica!$B$3),[2]Matrica!$D$10,IF(AND(AA198=[2]Matrica!$A$10,AB198=[2]Matrica!$E$3),[2]Matrica!$G$10,IF(AND(AA198=[2]Matrica!$A$10,AB198=[2]Matrica!$H$3),[2]Matrica!$J$10,IF(AND(AA198=[2]Matrica!$A$11,AB198=[2]Matrica!$B$3),[2]Matrica!$D$11,IF(AND(AA198=[2]Matrica!$A$11,AB198=[2]Matrica!$E$3),[2]Matrica!$G$11,IF(AND(AA198=[2]Matrica!$A$11,AB198=[2]Matrica!$H$3),[2]Matrica!$J$11,IF(AND(AA198=[2]Matrica!$A$12,AB198=[2]Matrica!$B$3),[2]Matrica!$D$12,IF(AND(AA198=[2]Matrica!$A$12,AB198=[2]Matrica!$E$3),[2]Matrica!$G$12,IF(AND(AA198=[2]Matrica!$A$12,AB198=[2]Matrica!$H$3),[2]Matrica!$J$12,IF(AND(AA198=[2]Matrica!$A$13,AB198=[2]Matrica!$B$3),[2]Matrica!$D$13,IF(AND(AA198=[2]Matrica!$A$13,AB198=[2]Matrica!$E$3),[2]Matrica!$G$13,IF(AND(AA198=[2]Matrica!$A$13,AB198=[2]Matrica!$H$3),[2]Matrica!$J$13,IF(AND(AA198=[2]Matrica!$A$14,AB198=[2]Matrica!$B$3),[2]Matrica!$D$14,IF(AND(AA198=[2]Matrica!$A$14,AB198=[2]Matrica!$E$3),[2]Matrica!$G$14,IF(AND(AA198=[2]Matrica!$A$14,AB198=[2]Matrica!$H$3),[2]Matrica!$J$14,IF(AND(AA198=[2]Matrica!$A$15,AB198=[2]Matrica!$B$3),[2]Matrica!$D$15,IF(AND(AA198=[2]Matrica!$A$15,AB198=[2]Matrica!$E$3),[2]Matrica!$G$15,IF(AND(AA198=[2]Matrica!$A$15,AB198=[2]Matrica!$H$3),[2]Matrica!$J$15,IF(AND(AA198=[2]Matrica!$A$16,AB198=[2]Matrica!$B$3),[2]Matrica!$D$16,IF(AND(AA198=[2]Matrica!$A$16,AB198=[2]Matrica!$E$3),[2]Matrica!$G$16,IF(AND(AA198=[2]Matrica!$A$16,AB198=[2]Matrica!$H$3),[2]Matrica!$J$16,"")))))))))))))))))))))))))))))))))))))))</f>
        <v>1.97</v>
      </c>
      <c r="AA198" s="63" t="s">
        <v>13</v>
      </c>
      <c r="AB198" s="64">
        <v>1</v>
      </c>
      <c r="AC198" s="63">
        <v>1.87</v>
      </c>
      <c r="AD198" s="63" t="s">
        <v>13</v>
      </c>
      <c r="AE198" s="64">
        <v>1</v>
      </c>
      <c r="AF198" s="63">
        <v>1.87</v>
      </c>
      <c r="AG198" s="47">
        <v>30</v>
      </c>
    </row>
  </sheetData>
  <autoFilter ref="A1:AL181"/>
  <sortState ref="D2:AG168">
    <sortCondition ref="D2:D168"/>
    <sortCondition descending="1" ref="AC2:AC168"/>
  </sortState>
  <conditionalFormatting sqref="AC1 AD45:AD46 AD56:AD59 AD72:AD74 AD66:AD70 AD2:AD28 AD35:AD37 AE2:AF2 AE3:AE78 AD79:AE168 AF3:AF168">
    <cfRule type="containsText" dxfId="135" priority="1123" operator="containsText" text="RANG">
      <formula>NOT(ISERROR(SEARCH("RANG",AC1)))</formula>
    </cfRule>
    <cfRule type="containsText" dxfId="134" priority="1124" operator="containsText" text="PAD">
      <formula>NOT(ISERROR(SEARCH("PAD",AC1)))</formula>
    </cfRule>
    <cfRule type="containsText" dxfId="133" priority="1125" operator="containsText" text="RAST">
      <formula>NOT(ISERROR(SEARCH("RAST",AC1)))</formula>
    </cfRule>
    <cfRule type="containsText" dxfId="132" priority="1126" operator="containsText" text="ISTI">
      <formula>NOT(ISERROR(SEARCH("ISTI",AC1)))</formula>
    </cfRule>
  </conditionalFormatting>
  <conditionalFormatting sqref="AG1">
    <cfRule type="containsText" dxfId="131" priority="1115" operator="containsText" text="RANG">
      <formula>NOT(ISERROR(SEARCH("RANG",AG1)))</formula>
    </cfRule>
    <cfRule type="containsText" dxfId="130" priority="1116" operator="containsText" text="PAD">
      <formula>NOT(ISERROR(SEARCH("PAD",AG1)))</formula>
    </cfRule>
    <cfRule type="containsText" dxfId="129" priority="1117" operator="containsText" text="RAST">
      <formula>NOT(ISERROR(SEARCH("RAST",AG1)))</formula>
    </cfRule>
    <cfRule type="containsText" dxfId="128" priority="1118" operator="containsText" text="ISTI">
      <formula>NOT(ISERROR(SEARCH("ISTI",AG1)))</formula>
    </cfRule>
  </conditionalFormatting>
  <conditionalFormatting sqref="AD1:AF1 AH1">
    <cfRule type="containsText" dxfId="127" priority="1081" operator="containsText" text="RANG">
      <formula>NOT(ISERROR(SEARCH("RANG",AD1)))</formula>
    </cfRule>
    <cfRule type="containsText" dxfId="126" priority="1082" operator="containsText" text="PAD">
      <formula>NOT(ISERROR(SEARCH("PAD",AD1)))</formula>
    </cfRule>
    <cfRule type="containsText" dxfId="125" priority="1083" operator="containsText" text="RAST">
      <formula>NOT(ISERROR(SEARCH("RAST",AD1)))</formula>
    </cfRule>
    <cfRule type="containsText" dxfId="124" priority="1084" operator="containsText" text="ISTI">
      <formula>NOT(ISERROR(SEARCH("ISTI",AD1)))</formula>
    </cfRule>
  </conditionalFormatting>
  <conditionalFormatting sqref="AD45:AD46 AD56:AD59 AD72:AD74 AD66:AD70 AD2:AD28 AD35:AD37 AE2:AF2 AE3:AE78 AD79:AE168 AF3:AF168">
    <cfRule type="cellIs" dxfId="123" priority="1076" operator="greaterThan">
      <formula>0</formula>
    </cfRule>
  </conditionalFormatting>
  <conditionalFormatting sqref="AD45:AD46 AD56:AD59 AD72:AD74 AD66:AD70 AD2:AD28 AD35:AD37 AE2:AF2 AE3:AE78 AD79:AE168 AF3:AF168">
    <cfRule type="containsText" dxfId="122" priority="1073" operator="containsText" text="ISTI">
      <formula>NOT(ISERROR(SEARCH("ISTI",AD2)))</formula>
    </cfRule>
    <cfRule type="containsText" dxfId="121" priority="1074" operator="containsText" text="PAD">
      <formula>NOT(ISERROR(SEARCH("PAD",AD2)))</formula>
    </cfRule>
    <cfRule type="containsText" dxfId="120" priority="1075" operator="containsText" text="RAST">
      <formula>NOT(ISERROR(SEARCH("RAST",AD2)))</formula>
    </cfRule>
  </conditionalFormatting>
  <conditionalFormatting sqref="AD29:AD32">
    <cfRule type="containsText" dxfId="119" priority="605" operator="containsText" text="RANG">
      <formula>NOT(ISERROR(SEARCH("RANG",AD29)))</formula>
    </cfRule>
    <cfRule type="containsText" dxfId="118" priority="606" operator="containsText" text="PAD">
      <formula>NOT(ISERROR(SEARCH("PAD",AD29)))</formula>
    </cfRule>
    <cfRule type="containsText" dxfId="117" priority="607" operator="containsText" text="RAST">
      <formula>NOT(ISERROR(SEARCH("RAST",AD29)))</formula>
    </cfRule>
    <cfRule type="containsText" dxfId="116" priority="608" operator="containsText" text="ISTI">
      <formula>NOT(ISERROR(SEARCH("ISTI",AD29)))</formula>
    </cfRule>
  </conditionalFormatting>
  <conditionalFormatting sqref="AD29:AD32">
    <cfRule type="cellIs" dxfId="115" priority="604" operator="greaterThan">
      <formula>0</formula>
    </cfRule>
  </conditionalFormatting>
  <conditionalFormatting sqref="AD29:AD32">
    <cfRule type="containsText" dxfId="114" priority="601" operator="containsText" text="ISTI">
      <formula>NOT(ISERROR(SEARCH("ISTI",AD29)))</formula>
    </cfRule>
    <cfRule type="containsText" dxfId="113" priority="602" operator="containsText" text="PAD">
      <formula>NOT(ISERROR(SEARCH("PAD",AD29)))</formula>
    </cfRule>
    <cfRule type="containsText" dxfId="112" priority="603" operator="containsText" text="RAST">
      <formula>NOT(ISERROR(SEARCH("RAST",AD29)))</formula>
    </cfRule>
  </conditionalFormatting>
  <conditionalFormatting sqref="AD33:AD34">
    <cfRule type="containsText" dxfId="111" priority="597" operator="containsText" text="RANG">
      <formula>NOT(ISERROR(SEARCH("RANG",AD33)))</formula>
    </cfRule>
    <cfRule type="containsText" dxfId="110" priority="598" operator="containsText" text="PAD">
      <formula>NOT(ISERROR(SEARCH("PAD",AD33)))</formula>
    </cfRule>
    <cfRule type="containsText" dxfId="109" priority="599" operator="containsText" text="RAST">
      <formula>NOT(ISERROR(SEARCH("RAST",AD33)))</formula>
    </cfRule>
    <cfRule type="containsText" dxfId="108" priority="600" operator="containsText" text="ISTI">
      <formula>NOT(ISERROR(SEARCH("ISTI",AD33)))</formula>
    </cfRule>
  </conditionalFormatting>
  <conditionalFormatting sqref="AD33:AD34">
    <cfRule type="cellIs" dxfId="107" priority="596" operator="greaterThan">
      <formula>0</formula>
    </cfRule>
  </conditionalFormatting>
  <conditionalFormatting sqref="AD33:AD34">
    <cfRule type="containsText" dxfId="106" priority="593" operator="containsText" text="ISTI">
      <formula>NOT(ISERROR(SEARCH("ISTI",AD33)))</formula>
    </cfRule>
    <cfRule type="containsText" dxfId="105" priority="594" operator="containsText" text="PAD">
      <formula>NOT(ISERROR(SEARCH("PAD",AD33)))</formula>
    </cfRule>
    <cfRule type="containsText" dxfId="104" priority="595" operator="containsText" text="RAST">
      <formula>NOT(ISERROR(SEARCH("RAST",AD33)))</formula>
    </cfRule>
  </conditionalFormatting>
  <conditionalFormatting sqref="AD38">
    <cfRule type="containsText" dxfId="103" priority="477" operator="containsText" text="RANG">
      <formula>NOT(ISERROR(SEARCH("RANG",AD38)))</formula>
    </cfRule>
    <cfRule type="containsText" dxfId="102" priority="478" operator="containsText" text="PAD">
      <formula>NOT(ISERROR(SEARCH("PAD",AD38)))</formula>
    </cfRule>
    <cfRule type="containsText" dxfId="101" priority="479" operator="containsText" text="RAST">
      <formula>NOT(ISERROR(SEARCH("RAST",AD38)))</formula>
    </cfRule>
    <cfRule type="containsText" dxfId="100" priority="480" operator="containsText" text="ISTI">
      <formula>NOT(ISERROR(SEARCH("ISTI",AD38)))</formula>
    </cfRule>
  </conditionalFormatting>
  <conditionalFormatting sqref="AD38">
    <cfRule type="cellIs" dxfId="99" priority="476" operator="greaterThan">
      <formula>0</formula>
    </cfRule>
  </conditionalFormatting>
  <conditionalFormatting sqref="AD38">
    <cfRule type="containsText" dxfId="98" priority="473" operator="containsText" text="ISTI">
      <formula>NOT(ISERROR(SEARCH("ISTI",AD38)))</formula>
    </cfRule>
    <cfRule type="containsText" dxfId="97" priority="474" operator="containsText" text="PAD">
      <formula>NOT(ISERROR(SEARCH("PAD",AD38)))</formula>
    </cfRule>
    <cfRule type="containsText" dxfId="96" priority="475" operator="containsText" text="RAST">
      <formula>NOT(ISERROR(SEARCH("RAST",AD38)))</formula>
    </cfRule>
  </conditionalFormatting>
  <conditionalFormatting sqref="AD39">
    <cfRule type="containsText" dxfId="95" priority="341" operator="containsText" text="RANG">
      <formula>NOT(ISERROR(SEARCH("RANG",AD39)))</formula>
    </cfRule>
    <cfRule type="containsText" dxfId="94" priority="342" operator="containsText" text="PAD">
      <formula>NOT(ISERROR(SEARCH("PAD",AD39)))</formula>
    </cfRule>
    <cfRule type="containsText" dxfId="93" priority="343" operator="containsText" text="RAST">
      <formula>NOT(ISERROR(SEARCH("RAST",AD39)))</formula>
    </cfRule>
    <cfRule type="containsText" dxfId="92" priority="344" operator="containsText" text="ISTI">
      <formula>NOT(ISERROR(SEARCH("ISTI",AD39)))</formula>
    </cfRule>
  </conditionalFormatting>
  <conditionalFormatting sqref="AD39">
    <cfRule type="cellIs" dxfId="91" priority="340" operator="greaterThan">
      <formula>0</formula>
    </cfRule>
  </conditionalFormatting>
  <conditionalFormatting sqref="AD39">
    <cfRule type="containsText" dxfId="90" priority="337" operator="containsText" text="ISTI">
      <formula>NOT(ISERROR(SEARCH("ISTI",AD39)))</formula>
    </cfRule>
    <cfRule type="containsText" dxfId="89" priority="338" operator="containsText" text="PAD">
      <formula>NOT(ISERROR(SEARCH("PAD",AD39)))</formula>
    </cfRule>
    <cfRule type="containsText" dxfId="88" priority="339" operator="containsText" text="RAST">
      <formula>NOT(ISERROR(SEARCH("RAST",AD39)))</formula>
    </cfRule>
  </conditionalFormatting>
  <conditionalFormatting sqref="AD40:AD42">
    <cfRule type="containsText" dxfId="87" priority="293" operator="containsText" text="RANG">
      <formula>NOT(ISERROR(SEARCH("RANG",AD40)))</formula>
    </cfRule>
    <cfRule type="containsText" dxfId="86" priority="294" operator="containsText" text="PAD">
      <formula>NOT(ISERROR(SEARCH("PAD",AD40)))</formula>
    </cfRule>
    <cfRule type="containsText" dxfId="85" priority="295" operator="containsText" text="RAST">
      <formula>NOT(ISERROR(SEARCH("RAST",AD40)))</formula>
    </cfRule>
    <cfRule type="containsText" dxfId="84" priority="296" operator="containsText" text="ISTI">
      <formula>NOT(ISERROR(SEARCH("ISTI",AD40)))</formula>
    </cfRule>
  </conditionalFormatting>
  <conditionalFormatting sqref="AD40:AD42">
    <cfRule type="cellIs" dxfId="83" priority="292" operator="greaterThan">
      <formula>0</formula>
    </cfRule>
  </conditionalFormatting>
  <conditionalFormatting sqref="AD40:AD42">
    <cfRule type="containsText" dxfId="82" priority="289" operator="containsText" text="ISTI">
      <formula>NOT(ISERROR(SEARCH("ISTI",AD40)))</formula>
    </cfRule>
    <cfRule type="containsText" dxfId="81" priority="290" operator="containsText" text="PAD">
      <formula>NOT(ISERROR(SEARCH("PAD",AD40)))</formula>
    </cfRule>
    <cfRule type="containsText" dxfId="80" priority="291" operator="containsText" text="RAST">
      <formula>NOT(ISERROR(SEARCH("RAST",AD40)))</formula>
    </cfRule>
  </conditionalFormatting>
  <conditionalFormatting sqref="AD43:AD44">
    <cfRule type="containsText" dxfId="79" priority="285" operator="containsText" text="RANG">
      <formula>NOT(ISERROR(SEARCH("RANG",AD43)))</formula>
    </cfRule>
    <cfRule type="containsText" dxfId="78" priority="286" operator="containsText" text="PAD">
      <formula>NOT(ISERROR(SEARCH("PAD",AD43)))</formula>
    </cfRule>
    <cfRule type="containsText" dxfId="77" priority="287" operator="containsText" text="RAST">
      <formula>NOT(ISERROR(SEARCH("RAST",AD43)))</formula>
    </cfRule>
    <cfRule type="containsText" dxfId="76" priority="288" operator="containsText" text="ISTI">
      <formula>NOT(ISERROR(SEARCH("ISTI",AD43)))</formula>
    </cfRule>
  </conditionalFormatting>
  <conditionalFormatting sqref="AD43:AD44">
    <cfRule type="cellIs" dxfId="75" priority="284" operator="greaterThan">
      <formula>0</formula>
    </cfRule>
  </conditionalFormatting>
  <conditionalFormatting sqref="AD43:AD44">
    <cfRule type="containsText" dxfId="74" priority="281" operator="containsText" text="ISTI">
      <formula>NOT(ISERROR(SEARCH("ISTI",AD43)))</formula>
    </cfRule>
    <cfRule type="containsText" dxfId="73" priority="282" operator="containsText" text="PAD">
      <formula>NOT(ISERROR(SEARCH("PAD",AD43)))</formula>
    </cfRule>
    <cfRule type="containsText" dxfId="72" priority="283" operator="containsText" text="RAST">
      <formula>NOT(ISERROR(SEARCH("RAST",AD43)))</formula>
    </cfRule>
  </conditionalFormatting>
  <conditionalFormatting sqref="AD47:AD48">
    <cfRule type="containsText" dxfId="71" priority="269" operator="containsText" text="RANG">
      <formula>NOT(ISERROR(SEARCH("RANG",AD47)))</formula>
    </cfRule>
    <cfRule type="containsText" dxfId="70" priority="270" operator="containsText" text="PAD">
      <formula>NOT(ISERROR(SEARCH("PAD",AD47)))</formula>
    </cfRule>
    <cfRule type="containsText" dxfId="69" priority="271" operator="containsText" text="RAST">
      <formula>NOT(ISERROR(SEARCH("RAST",AD47)))</formula>
    </cfRule>
    <cfRule type="containsText" dxfId="68" priority="272" operator="containsText" text="ISTI">
      <formula>NOT(ISERROR(SEARCH("ISTI",AD47)))</formula>
    </cfRule>
  </conditionalFormatting>
  <conditionalFormatting sqref="AD47:AD48">
    <cfRule type="cellIs" dxfId="67" priority="268" operator="greaterThan">
      <formula>0</formula>
    </cfRule>
  </conditionalFormatting>
  <conditionalFormatting sqref="AD47:AD48">
    <cfRule type="containsText" dxfId="66" priority="265" operator="containsText" text="ISTI">
      <formula>NOT(ISERROR(SEARCH("ISTI",AD47)))</formula>
    </cfRule>
    <cfRule type="containsText" dxfId="65" priority="266" operator="containsText" text="PAD">
      <formula>NOT(ISERROR(SEARCH("PAD",AD47)))</formula>
    </cfRule>
    <cfRule type="containsText" dxfId="64" priority="267" operator="containsText" text="RAST">
      <formula>NOT(ISERROR(SEARCH("RAST",AD47)))</formula>
    </cfRule>
  </conditionalFormatting>
  <conditionalFormatting sqref="AD49:AD52">
    <cfRule type="containsText" dxfId="63" priority="261" operator="containsText" text="RANG">
      <formula>NOT(ISERROR(SEARCH("RANG",AD49)))</formula>
    </cfRule>
    <cfRule type="containsText" dxfId="62" priority="262" operator="containsText" text="PAD">
      <formula>NOT(ISERROR(SEARCH("PAD",AD49)))</formula>
    </cfRule>
    <cfRule type="containsText" dxfId="61" priority="263" operator="containsText" text="RAST">
      <formula>NOT(ISERROR(SEARCH("RAST",AD49)))</formula>
    </cfRule>
    <cfRule type="containsText" dxfId="60" priority="264" operator="containsText" text="ISTI">
      <formula>NOT(ISERROR(SEARCH("ISTI",AD49)))</formula>
    </cfRule>
  </conditionalFormatting>
  <conditionalFormatting sqref="AD49:AD52">
    <cfRule type="cellIs" dxfId="59" priority="260" operator="greaterThan">
      <formula>0</formula>
    </cfRule>
  </conditionalFormatting>
  <conditionalFormatting sqref="AD49:AD52">
    <cfRule type="containsText" dxfId="58" priority="257" operator="containsText" text="ISTI">
      <formula>NOT(ISERROR(SEARCH("ISTI",AD49)))</formula>
    </cfRule>
    <cfRule type="containsText" dxfId="57" priority="258" operator="containsText" text="PAD">
      <formula>NOT(ISERROR(SEARCH("PAD",AD49)))</formula>
    </cfRule>
    <cfRule type="containsText" dxfId="56" priority="259" operator="containsText" text="RAST">
      <formula>NOT(ISERROR(SEARCH("RAST",AD49)))</formula>
    </cfRule>
  </conditionalFormatting>
  <conditionalFormatting sqref="AD53:AD55">
    <cfRule type="containsText" dxfId="55" priority="253" operator="containsText" text="RANG">
      <formula>NOT(ISERROR(SEARCH("RANG",AD53)))</formula>
    </cfRule>
    <cfRule type="containsText" dxfId="54" priority="254" operator="containsText" text="PAD">
      <formula>NOT(ISERROR(SEARCH("PAD",AD53)))</formula>
    </cfRule>
    <cfRule type="containsText" dxfId="53" priority="255" operator="containsText" text="RAST">
      <formula>NOT(ISERROR(SEARCH("RAST",AD53)))</formula>
    </cfRule>
    <cfRule type="containsText" dxfId="52" priority="256" operator="containsText" text="ISTI">
      <formula>NOT(ISERROR(SEARCH("ISTI",AD53)))</formula>
    </cfRule>
  </conditionalFormatting>
  <conditionalFormatting sqref="AD53:AD55">
    <cfRule type="cellIs" dxfId="51" priority="252" operator="greaterThan">
      <formula>0</formula>
    </cfRule>
  </conditionalFormatting>
  <conditionalFormatting sqref="AD53:AD55">
    <cfRule type="containsText" dxfId="50" priority="249" operator="containsText" text="ISTI">
      <formula>NOT(ISERROR(SEARCH("ISTI",AD53)))</formula>
    </cfRule>
    <cfRule type="containsText" dxfId="49" priority="250" operator="containsText" text="PAD">
      <formula>NOT(ISERROR(SEARCH("PAD",AD53)))</formula>
    </cfRule>
    <cfRule type="containsText" dxfId="48" priority="251" operator="containsText" text="RAST">
      <formula>NOT(ISERROR(SEARCH("RAST",AD53)))</formula>
    </cfRule>
  </conditionalFormatting>
  <conditionalFormatting sqref="AD60:AD61">
    <cfRule type="containsText" dxfId="47" priority="237" operator="containsText" text="RANG">
      <formula>NOT(ISERROR(SEARCH("RANG",AD60)))</formula>
    </cfRule>
    <cfRule type="containsText" dxfId="46" priority="238" operator="containsText" text="PAD">
      <formula>NOT(ISERROR(SEARCH("PAD",AD60)))</formula>
    </cfRule>
    <cfRule type="containsText" dxfId="45" priority="239" operator="containsText" text="RAST">
      <formula>NOT(ISERROR(SEARCH("RAST",AD60)))</formula>
    </cfRule>
    <cfRule type="containsText" dxfId="44" priority="240" operator="containsText" text="ISTI">
      <formula>NOT(ISERROR(SEARCH("ISTI",AD60)))</formula>
    </cfRule>
  </conditionalFormatting>
  <conditionalFormatting sqref="AD60:AD61">
    <cfRule type="cellIs" dxfId="43" priority="236" operator="greaterThan">
      <formula>0</formula>
    </cfRule>
  </conditionalFormatting>
  <conditionalFormatting sqref="AD60:AD61">
    <cfRule type="containsText" dxfId="42" priority="233" operator="containsText" text="ISTI">
      <formula>NOT(ISERROR(SEARCH("ISTI",AD60)))</formula>
    </cfRule>
    <cfRule type="containsText" dxfId="41" priority="234" operator="containsText" text="PAD">
      <formula>NOT(ISERROR(SEARCH("PAD",AD60)))</formula>
    </cfRule>
    <cfRule type="containsText" dxfId="40" priority="235" operator="containsText" text="RAST">
      <formula>NOT(ISERROR(SEARCH("RAST",AD60)))</formula>
    </cfRule>
  </conditionalFormatting>
  <conditionalFormatting sqref="AD62:AD63">
    <cfRule type="containsText" dxfId="39" priority="229" operator="containsText" text="RANG">
      <formula>NOT(ISERROR(SEARCH("RANG",AD62)))</formula>
    </cfRule>
    <cfRule type="containsText" dxfId="38" priority="230" operator="containsText" text="PAD">
      <formula>NOT(ISERROR(SEARCH("PAD",AD62)))</formula>
    </cfRule>
    <cfRule type="containsText" dxfId="37" priority="231" operator="containsText" text="RAST">
      <formula>NOT(ISERROR(SEARCH("RAST",AD62)))</formula>
    </cfRule>
    <cfRule type="containsText" dxfId="36" priority="232" operator="containsText" text="ISTI">
      <formula>NOT(ISERROR(SEARCH("ISTI",AD62)))</formula>
    </cfRule>
  </conditionalFormatting>
  <conditionalFormatting sqref="AD62:AD63">
    <cfRule type="cellIs" dxfId="35" priority="228" operator="greaterThan">
      <formula>0</formula>
    </cfRule>
  </conditionalFormatting>
  <conditionalFormatting sqref="AD62:AD63">
    <cfRule type="containsText" dxfId="34" priority="225" operator="containsText" text="ISTI">
      <formula>NOT(ISERROR(SEARCH("ISTI",AD62)))</formula>
    </cfRule>
    <cfRule type="containsText" dxfId="33" priority="226" operator="containsText" text="PAD">
      <formula>NOT(ISERROR(SEARCH("PAD",AD62)))</formula>
    </cfRule>
    <cfRule type="containsText" dxfId="32" priority="227" operator="containsText" text="RAST">
      <formula>NOT(ISERROR(SEARCH("RAST",AD62)))</formula>
    </cfRule>
  </conditionalFormatting>
  <conditionalFormatting sqref="AD64:AD65">
    <cfRule type="containsText" dxfId="31" priority="221" operator="containsText" text="RANG">
      <formula>NOT(ISERROR(SEARCH("RANG",AD64)))</formula>
    </cfRule>
    <cfRule type="containsText" dxfId="30" priority="222" operator="containsText" text="PAD">
      <formula>NOT(ISERROR(SEARCH("PAD",AD64)))</formula>
    </cfRule>
    <cfRule type="containsText" dxfId="29" priority="223" operator="containsText" text="RAST">
      <formula>NOT(ISERROR(SEARCH("RAST",AD64)))</formula>
    </cfRule>
    <cfRule type="containsText" dxfId="28" priority="224" operator="containsText" text="ISTI">
      <formula>NOT(ISERROR(SEARCH("ISTI",AD64)))</formula>
    </cfRule>
  </conditionalFormatting>
  <conditionalFormatting sqref="AD64:AD65">
    <cfRule type="cellIs" dxfId="27" priority="220" operator="greaterThan">
      <formula>0</formula>
    </cfRule>
  </conditionalFormatting>
  <conditionalFormatting sqref="AD64:AD65">
    <cfRule type="containsText" dxfId="26" priority="217" operator="containsText" text="ISTI">
      <formula>NOT(ISERROR(SEARCH("ISTI",AD64)))</formula>
    </cfRule>
    <cfRule type="containsText" dxfId="25" priority="218" operator="containsText" text="PAD">
      <formula>NOT(ISERROR(SEARCH("PAD",AD64)))</formula>
    </cfRule>
    <cfRule type="containsText" dxfId="24" priority="219" operator="containsText" text="RAST">
      <formula>NOT(ISERROR(SEARCH("RAST",AD64)))</formula>
    </cfRule>
  </conditionalFormatting>
  <conditionalFormatting sqref="AD71">
    <cfRule type="containsText" dxfId="23" priority="197" operator="containsText" text="RANG">
      <formula>NOT(ISERROR(SEARCH("RANG",AD71)))</formula>
    </cfRule>
    <cfRule type="containsText" dxfId="22" priority="198" operator="containsText" text="PAD">
      <formula>NOT(ISERROR(SEARCH("PAD",AD71)))</formula>
    </cfRule>
    <cfRule type="containsText" dxfId="21" priority="199" operator="containsText" text="RAST">
      <formula>NOT(ISERROR(SEARCH("RAST",AD71)))</formula>
    </cfRule>
    <cfRule type="containsText" dxfId="20" priority="200" operator="containsText" text="ISTI">
      <formula>NOT(ISERROR(SEARCH("ISTI",AD71)))</formula>
    </cfRule>
  </conditionalFormatting>
  <conditionalFormatting sqref="AD71">
    <cfRule type="cellIs" dxfId="19" priority="196" operator="greaterThan">
      <formula>0</formula>
    </cfRule>
  </conditionalFormatting>
  <conditionalFormatting sqref="AD71">
    <cfRule type="containsText" dxfId="18" priority="193" operator="containsText" text="ISTI">
      <formula>NOT(ISERROR(SEARCH("ISTI",AD71)))</formula>
    </cfRule>
    <cfRule type="containsText" dxfId="17" priority="194" operator="containsText" text="PAD">
      <formula>NOT(ISERROR(SEARCH("PAD",AD71)))</formula>
    </cfRule>
    <cfRule type="containsText" dxfId="16" priority="195" operator="containsText" text="RAST">
      <formula>NOT(ISERROR(SEARCH("RAST",AD71)))</formula>
    </cfRule>
  </conditionalFormatting>
  <conditionalFormatting sqref="AD75:AD76">
    <cfRule type="containsText" dxfId="15" priority="181" operator="containsText" text="RANG">
      <formula>NOT(ISERROR(SEARCH("RANG",AD75)))</formula>
    </cfRule>
    <cfRule type="containsText" dxfId="14" priority="182" operator="containsText" text="PAD">
      <formula>NOT(ISERROR(SEARCH("PAD",AD75)))</formula>
    </cfRule>
    <cfRule type="containsText" dxfId="13" priority="183" operator="containsText" text="RAST">
      <formula>NOT(ISERROR(SEARCH("RAST",AD75)))</formula>
    </cfRule>
    <cfRule type="containsText" dxfId="12" priority="184" operator="containsText" text="ISTI">
      <formula>NOT(ISERROR(SEARCH("ISTI",AD75)))</formula>
    </cfRule>
  </conditionalFormatting>
  <conditionalFormatting sqref="AD75:AD76">
    <cfRule type="cellIs" dxfId="11" priority="180" operator="greaterThan">
      <formula>0</formula>
    </cfRule>
  </conditionalFormatting>
  <conditionalFormatting sqref="AD75:AD76">
    <cfRule type="containsText" dxfId="10" priority="177" operator="containsText" text="ISTI">
      <formula>NOT(ISERROR(SEARCH("ISTI",AD75)))</formula>
    </cfRule>
    <cfRule type="containsText" dxfId="9" priority="178" operator="containsText" text="PAD">
      <formula>NOT(ISERROR(SEARCH("PAD",AD75)))</formula>
    </cfRule>
    <cfRule type="containsText" dxfId="8" priority="179" operator="containsText" text="RAST">
      <formula>NOT(ISERROR(SEARCH("RAST",AD75)))</formula>
    </cfRule>
  </conditionalFormatting>
  <conditionalFormatting sqref="AD77:AD78">
    <cfRule type="containsText" dxfId="7" priority="157" operator="containsText" text="RANG">
      <formula>NOT(ISERROR(SEARCH("RANG",AD77)))</formula>
    </cfRule>
    <cfRule type="containsText" dxfId="6" priority="158" operator="containsText" text="PAD">
      <formula>NOT(ISERROR(SEARCH("PAD",AD77)))</formula>
    </cfRule>
    <cfRule type="containsText" dxfId="5" priority="159" operator="containsText" text="RAST">
      <formula>NOT(ISERROR(SEARCH("RAST",AD77)))</formula>
    </cfRule>
    <cfRule type="containsText" dxfId="4" priority="160" operator="containsText" text="ISTI">
      <formula>NOT(ISERROR(SEARCH("ISTI",AD77)))</formula>
    </cfRule>
  </conditionalFormatting>
  <conditionalFormatting sqref="AD77:AD78">
    <cfRule type="cellIs" dxfId="3" priority="156" operator="greaterThan">
      <formula>0</formula>
    </cfRule>
  </conditionalFormatting>
  <conditionalFormatting sqref="AD77:AD78">
    <cfRule type="containsText" dxfId="2" priority="153" operator="containsText" text="ISTI">
      <formula>NOT(ISERROR(SEARCH("ISTI",AD77)))</formula>
    </cfRule>
    <cfRule type="containsText" dxfId="1" priority="154" operator="containsText" text="PAD">
      <formula>NOT(ISERROR(SEARCH("PAD",AD77)))</formula>
    </cfRule>
    <cfRule type="containsText" dxfId="0" priority="155" operator="containsText" text="RAST">
      <formula>NOT(ISERROR(SEARCH("RAST",AD77)))</formula>
    </cfRule>
  </conditionalFormatting>
  <pageMargins left="0.7" right="0.7" top="0.75" bottom="0.75" header="0.3" footer="0.3"/>
  <pageSetup paperSize="9" scale="56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9"/>
  <sheetViews>
    <sheetView workbookViewId="0"/>
  </sheetViews>
  <sheetFormatPr defaultRowHeight="15" x14ac:dyDescent="0.25"/>
  <cols>
    <col min="1" max="1" width="3.42578125" customWidth="1"/>
    <col min="2" max="2" width="39.5703125" customWidth="1"/>
  </cols>
  <sheetData>
    <row r="1" spans="2:7" ht="11.25" customHeight="1" x14ac:dyDescent="0.25"/>
    <row r="2" spans="2:7" x14ac:dyDescent="0.25">
      <c r="B2" s="68" t="s">
        <v>300</v>
      </c>
      <c r="C2" s="65" t="s">
        <v>301</v>
      </c>
      <c r="D2" s="66"/>
      <c r="E2" s="66"/>
      <c r="F2" s="66"/>
      <c r="G2" s="67"/>
    </row>
    <row r="3" spans="2:7" x14ac:dyDescent="0.25">
      <c r="B3" s="69"/>
      <c r="C3" s="61" t="s">
        <v>14</v>
      </c>
      <c r="D3" s="61" t="s">
        <v>13</v>
      </c>
      <c r="E3" s="61" t="s">
        <v>12</v>
      </c>
      <c r="F3" s="61" t="s">
        <v>11</v>
      </c>
      <c r="G3" s="61" t="s">
        <v>10</v>
      </c>
    </row>
    <row r="4" spans="2:7" ht="30" x14ac:dyDescent="0.25">
      <c r="B4" s="60" t="s">
        <v>134</v>
      </c>
      <c r="C4" s="41"/>
      <c r="D4" s="41">
        <v>2.2999999999999998</v>
      </c>
      <c r="E4" s="41"/>
      <c r="F4" s="41"/>
      <c r="G4" s="41"/>
    </row>
    <row r="5" spans="2:7" x14ac:dyDescent="0.25">
      <c r="B5" s="60" t="s">
        <v>146</v>
      </c>
      <c r="C5" s="41"/>
      <c r="D5" s="41">
        <v>2.76</v>
      </c>
      <c r="E5" s="41"/>
      <c r="F5" s="41">
        <v>3.31</v>
      </c>
      <c r="G5" s="41">
        <v>3.84</v>
      </c>
    </row>
    <row r="6" spans="2:7" ht="30" x14ac:dyDescent="0.25">
      <c r="B6" s="60" t="s">
        <v>62</v>
      </c>
      <c r="C6" s="41"/>
      <c r="D6" s="41">
        <v>2.84</v>
      </c>
      <c r="E6" s="41"/>
      <c r="F6" s="41">
        <v>3.45</v>
      </c>
      <c r="G6" s="41">
        <v>4.07</v>
      </c>
    </row>
    <row r="7" spans="2:7" ht="30" x14ac:dyDescent="0.25">
      <c r="B7" s="60" t="s">
        <v>61</v>
      </c>
      <c r="C7" s="41"/>
      <c r="D7" s="41">
        <v>2.78</v>
      </c>
      <c r="E7" s="41"/>
      <c r="F7" s="41">
        <v>3.34</v>
      </c>
      <c r="G7" s="41">
        <v>3.96</v>
      </c>
    </row>
    <row r="8" spans="2:7" x14ac:dyDescent="0.25">
      <c r="B8" s="60" t="s">
        <v>152</v>
      </c>
      <c r="C8" s="41"/>
      <c r="D8" s="41"/>
      <c r="E8" s="41"/>
      <c r="F8" s="41">
        <v>3.31</v>
      </c>
      <c r="G8" s="41">
        <v>3.84</v>
      </c>
    </row>
    <row r="9" spans="2:7" x14ac:dyDescent="0.25">
      <c r="B9" s="60" t="s">
        <v>60</v>
      </c>
      <c r="C9" s="41"/>
      <c r="D9" s="41">
        <v>2.76</v>
      </c>
      <c r="E9" s="41"/>
      <c r="F9" s="41">
        <v>3.31</v>
      </c>
      <c r="G9" s="41">
        <v>3.84</v>
      </c>
    </row>
    <row r="10" spans="2:7" ht="45" x14ac:dyDescent="0.25">
      <c r="B10" s="60" t="s">
        <v>143</v>
      </c>
      <c r="C10" s="41"/>
      <c r="D10" s="41">
        <v>2.82</v>
      </c>
      <c r="E10" s="41"/>
      <c r="F10" s="41">
        <v>3.39</v>
      </c>
      <c r="G10" s="41">
        <v>4.05</v>
      </c>
    </row>
    <row r="11" spans="2:7" ht="45" x14ac:dyDescent="0.25">
      <c r="B11" s="60" t="s">
        <v>145</v>
      </c>
      <c r="C11" s="41"/>
      <c r="D11" s="41">
        <v>2.83</v>
      </c>
      <c r="E11" s="41"/>
      <c r="F11" s="41">
        <v>3.41</v>
      </c>
      <c r="G11" s="41">
        <v>4.09</v>
      </c>
    </row>
    <row r="12" spans="2:7" ht="45" x14ac:dyDescent="0.25">
      <c r="B12" s="60" t="s">
        <v>144</v>
      </c>
      <c r="C12" s="41"/>
      <c r="D12" s="41">
        <v>2.84</v>
      </c>
      <c r="E12" s="41"/>
      <c r="F12" s="41">
        <v>3.43</v>
      </c>
      <c r="G12" s="41">
        <v>4.1500000000000004</v>
      </c>
    </row>
    <row r="13" spans="2:7" ht="45" x14ac:dyDescent="0.25">
      <c r="B13" s="60" t="s">
        <v>141</v>
      </c>
      <c r="C13" s="41"/>
      <c r="D13" s="41">
        <v>2.84</v>
      </c>
      <c r="E13" s="41"/>
      <c r="F13" s="41">
        <v>3.45</v>
      </c>
      <c r="G13" s="41">
        <v>4.07</v>
      </c>
    </row>
    <row r="14" spans="2:7" ht="30" x14ac:dyDescent="0.25">
      <c r="B14" s="60" t="s">
        <v>142</v>
      </c>
      <c r="C14" s="41"/>
      <c r="D14" s="41">
        <v>2.75</v>
      </c>
      <c r="E14" s="41"/>
      <c r="F14" s="41">
        <v>3.33</v>
      </c>
      <c r="G14" s="41">
        <v>3.9</v>
      </c>
    </row>
    <row r="15" spans="2:7" ht="30" x14ac:dyDescent="0.25">
      <c r="B15" s="60" t="s">
        <v>151</v>
      </c>
      <c r="C15" s="41"/>
      <c r="D15" s="41"/>
      <c r="E15" s="41"/>
      <c r="F15" s="41"/>
      <c r="G15" s="41">
        <v>3.99</v>
      </c>
    </row>
    <row r="16" spans="2:7" ht="30" x14ac:dyDescent="0.25">
      <c r="B16" s="60" t="s">
        <v>136</v>
      </c>
      <c r="C16" s="41"/>
      <c r="D16" s="41"/>
      <c r="E16" s="41"/>
      <c r="F16" s="41"/>
      <c r="G16" s="41">
        <v>3.84</v>
      </c>
    </row>
    <row r="17" spans="2:7" x14ac:dyDescent="0.25">
      <c r="B17" s="60" t="s">
        <v>86</v>
      </c>
      <c r="C17" s="41"/>
      <c r="D17" s="41">
        <v>2.76</v>
      </c>
      <c r="E17" s="41"/>
      <c r="F17" s="41">
        <v>3.31</v>
      </c>
      <c r="G17" s="41">
        <v>3.84</v>
      </c>
    </row>
    <row r="18" spans="2:7" x14ac:dyDescent="0.25">
      <c r="B18" s="60" t="s">
        <v>147</v>
      </c>
      <c r="C18" s="41"/>
      <c r="D18" s="41">
        <v>2.59</v>
      </c>
      <c r="E18" s="41"/>
      <c r="F18" s="41">
        <v>2.76</v>
      </c>
      <c r="G18" s="41"/>
    </row>
    <row r="19" spans="2:7" ht="30" x14ac:dyDescent="0.25">
      <c r="B19" s="60" t="s">
        <v>140</v>
      </c>
      <c r="C19" s="41"/>
      <c r="D19" s="41">
        <v>2.76</v>
      </c>
      <c r="E19" s="41"/>
      <c r="F19" s="41"/>
      <c r="G19" s="41"/>
    </row>
    <row r="20" spans="2:7" ht="30" x14ac:dyDescent="0.25">
      <c r="B20" s="60" t="s">
        <v>131</v>
      </c>
      <c r="C20" s="41"/>
      <c r="D20" s="41">
        <v>2.76</v>
      </c>
      <c r="E20" s="41"/>
      <c r="F20" s="41"/>
      <c r="G20" s="41"/>
    </row>
    <row r="21" spans="2:7" x14ac:dyDescent="0.25">
      <c r="B21" s="60" t="s">
        <v>129</v>
      </c>
      <c r="C21" s="41"/>
      <c r="D21" s="41">
        <v>2.59</v>
      </c>
      <c r="E21" s="41"/>
      <c r="F21" s="41"/>
      <c r="G21" s="41"/>
    </row>
    <row r="22" spans="2:7" ht="30" x14ac:dyDescent="0.25">
      <c r="B22" s="60" t="s">
        <v>84</v>
      </c>
      <c r="C22" s="41"/>
      <c r="D22" s="41">
        <v>3.17</v>
      </c>
      <c r="E22" s="41"/>
      <c r="F22" s="41">
        <v>3.17</v>
      </c>
      <c r="G22" s="41">
        <v>3.84</v>
      </c>
    </row>
    <row r="23" spans="2:7" ht="45" x14ac:dyDescent="0.25">
      <c r="B23" s="60" t="s">
        <v>85</v>
      </c>
      <c r="C23" s="41"/>
      <c r="D23" s="41">
        <v>3.3</v>
      </c>
      <c r="E23" s="41"/>
      <c r="F23" s="41">
        <v>3.3</v>
      </c>
      <c r="G23" s="41">
        <v>3.99</v>
      </c>
    </row>
    <row r="24" spans="2:7" x14ac:dyDescent="0.25">
      <c r="B24" s="60" t="s">
        <v>74</v>
      </c>
      <c r="C24" s="41"/>
      <c r="D24" s="41">
        <v>2.76</v>
      </c>
      <c r="E24" s="41">
        <v>2.76</v>
      </c>
      <c r="F24" s="41">
        <v>3.31</v>
      </c>
      <c r="G24" s="41">
        <v>3.84</v>
      </c>
    </row>
    <row r="25" spans="2:7" ht="30" x14ac:dyDescent="0.25">
      <c r="B25" s="60" t="s">
        <v>75</v>
      </c>
      <c r="C25" s="41"/>
      <c r="D25" s="41">
        <v>2.81</v>
      </c>
      <c r="E25" s="41">
        <v>2.81</v>
      </c>
      <c r="F25" s="41">
        <v>3.43</v>
      </c>
      <c r="G25" s="41">
        <v>3.99</v>
      </c>
    </row>
    <row r="26" spans="2:7" ht="45" x14ac:dyDescent="0.25">
      <c r="B26" s="60" t="s">
        <v>77</v>
      </c>
      <c r="C26" s="41"/>
      <c r="D26" s="41">
        <v>2.84</v>
      </c>
      <c r="E26" s="41">
        <v>2.84</v>
      </c>
      <c r="F26" s="41">
        <v>3.45</v>
      </c>
      <c r="G26" s="41">
        <v>4.07</v>
      </c>
    </row>
    <row r="27" spans="2:7" ht="30" x14ac:dyDescent="0.25">
      <c r="B27" s="60" t="s">
        <v>76</v>
      </c>
      <c r="C27" s="41"/>
      <c r="D27" s="41">
        <v>2.78</v>
      </c>
      <c r="E27" s="41">
        <v>2.78</v>
      </c>
      <c r="F27" s="41">
        <v>3.34</v>
      </c>
      <c r="G27" s="41">
        <v>3.96</v>
      </c>
    </row>
    <row r="28" spans="2:7" ht="30" x14ac:dyDescent="0.25">
      <c r="B28" s="60" t="s">
        <v>67</v>
      </c>
      <c r="C28" s="41"/>
      <c r="D28" s="41"/>
      <c r="E28" s="41"/>
      <c r="F28" s="41"/>
      <c r="G28" s="41">
        <v>3.9</v>
      </c>
    </row>
    <row r="29" spans="2:7" ht="30" x14ac:dyDescent="0.25">
      <c r="B29" s="60" t="s">
        <v>69</v>
      </c>
      <c r="C29" s="41"/>
      <c r="D29" s="41"/>
      <c r="E29" s="41"/>
      <c r="F29" s="41"/>
      <c r="G29" s="41">
        <v>4.0599999999999996</v>
      </c>
    </row>
    <row r="30" spans="2:7" x14ac:dyDescent="0.25">
      <c r="B30" s="60" t="s">
        <v>63</v>
      </c>
      <c r="C30" s="41"/>
      <c r="D30" s="41">
        <v>2.76</v>
      </c>
      <c r="E30" s="41">
        <v>2.76</v>
      </c>
      <c r="F30" s="41">
        <v>3.31</v>
      </c>
      <c r="G30" s="41">
        <v>3.84</v>
      </c>
    </row>
    <row r="31" spans="2:7" ht="30" x14ac:dyDescent="0.25">
      <c r="B31" s="60" t="s">
        <v>64</v>
      </c>
      <c r="C31" s="41"/>
      <c r="D31" s="41">
        <v>2.81</v>
      </c>
      <c r="E31" s="41">
        <v>2.81</v>
      </c>
      <c r="F31" s="41">
        <v>3.43</v>
      </c>
      <c r="G31" s="41">
        <v>3.99</v>
      </c>
    </row>
    <row r="32" spans="2:7" ht="45" x14ac:dyDescent="0.25">
      <c r="B32" s="60" t="s">
        <v>66</v>
      </c>
      <c r="C32" s="41"/>
      <c r="D32" s="41">
        <v>2.84</v>
      </c>
      <c r="E32" s="41">
        <v>2.84</v>
      </c>
      <c r="F32" s="41">
        <v>3.45</v>
      </c>
      <c r="G32" s="41">
        <v>4.07</v>
      </c>
    </row>
    <row r="33" spans="2:7" ht="30" x14ac:dyDescent="0.25">
      <c r="B33" s="60" t="s">
        <v>65</v>
      </c>
      <c r="C33" s="41"/>
      <c r="D33" s="41">
        <v>2.78</v>
      </c>
      <c r="E33" s="41">
        <v>2.78</v>
      </c>
      <c r="F33" s="41">
        <v>3.34</v>
      </c>
      <c r="G33" s="41">
        <v>3.96</v>
      </c>
    </row>
    <row r="34" spans="2:7" x14ac:dyDescent="0.25">
      <c r="B34" s="60" t="s">
        <v>47</v>
      </c>
      <c r="C34" s="41"/>
      <c r="D34" s="41">
        <v>2.84</v>
      </c>
      <c r="E34" s="41">
        <v>2.84</v>
      </c>
      <c r="F34" s="41">
        <v>3.43</v>
      </c>
      <c r="G34" s="41">
        <v>3.99</v>
      </c>
    </row>
    <row r="35" spans="2:7" ht="30" x14ac:dyDescent="0.25">
      <c r="B35" s="60" t="s">
        <v>51</v>
      </c>
      <c r="C35" s="41"/>
      <c r="D35" s="41">
        <v>2.84</v>
      </c>
      <c r="E35" s="41"/>
      <c r="F35" s="41">
        <v>3.45</v>
      </c>
      <c r="G35" s="41">
        <v>4.07</v>
      </c>
    </row>
    <row r="36" spans="2:7" ht="45" x14ac:dyDescent="0.25">
      <c r="B36" s="60" t="s">
        <v>71</v>
      </c>
      <c r="C36" s="41"/>
      <c r="D36" s="41"/>
      <c r="E36" s="41"/>
      <c r="F36" s="41"/>
      <c r="G36" s="41">
        <v>3.96</v>
      </c>
    </row>
    <row r="37" spans="2:7" ht="60" x14ac:dyDescent="0.25">
      <c r="B37" s="60" t="s">
        <v>73</v>
      </c>
      <c r="C37" s="41"/>
      <c r="D37" s="41"/>
      <c r="E37" s="41"/>
      <c r="F37" s="41"/>
      <c r="G37" s="41">
        <v>4.12</v>
      </c>
    </row>
    <row r="38" spans="2:7" ht="30" x14ac:dyDescent="0.25">
      <c r="B38" s="60" t="s">
        <v>48</v>
      </c>
      <c r="C38" s="41"/>
      <c r="D38" s="41">
        <v>2.78</v>
      </c>
      <c r="E38" s="41">
        <v>2.78</v>
      </c>
      <c r="F38" s="41">
        <v>3.39</v>
      </c>
      <c r="G38" s="41">
        <v>4.05</v>
      </c>
    </row>
    <row r="39" spans="2:7" ht="30" x14ac:dyDescent="0.25">
      <c r="B39" s="60" t="s">
        <v>52</v>
      </c>
      <c r="C39" s="41"/>
      <c r="D39" s="41"/>
      <c r="E39" s="41"/>
      <c r="F39" s="41">
        <v>3.41</v>
      </c>
      <c r="G39" s="41">
        <v>4.1100000000000003</v>
      </c>
    </row>
    <row r="40" spans="2:7" ht="30" x14ac:dyDescent="0.25">
      <c r="B40" s="60" t="s">
        <v>49</v>
      </c>
      <c r="C40" s="41"/>
      <c r="D40" s="41">
        <v>2.79</v>
      </c>
      <c r="E40" s="41">
        <v>2.79</v>
      </c>
      <c r="F40" s="41">
        <v>3.41</v>
      </c>
      <c r="G40" s="41">
        <v>4.09</v>
      </c>
    </row>
    <row r="41" spans="2:7" ht="30" x14ac:dyDescent="0.25">
      <c r="B41" s="60" t="s">
        <v>148</v>
      </c>
      <c r="C41" s="41"/>
      <c r="D41" s="41"/>
      <c r="E41" s="41"/>
      <c r="F41" s="41">
        <v>3.43</v>
      </c>
      <c r="G41" s="41">
        <v>4.18</v>
      </c>
    </row>
    <row r="42" spans="2:7" ht="30" x14ac:dyDescent="0.25">
      <c r="B42" s="60" t="s">
        <v>50</v>
      </c>
      <c r="C42" s="41"/>
      <c r="D42" s="41">
        <v>2.8</v>
      </c>
      <c r="E42" s="41">
        <v>2.8</v>
      </c>
      <c r="F42" s="41">
        <v>3.43</v>
      </c>
      <c r="G42" s="41">
        <v>4.1500000000000004</v>
      </c>
    </row>
    <row r="43" spans="2:7" ht="30" x14ac:dyDescent="0.25">
      <c r="B43" s="60" t="s">
        <v>53</v>
      </c>
      <c r="C43" s="41"/>
      <c r="D43" s="41"/>
      <c r="E43" s="41"/>
      <c r="F43" s="41">
        <v>3.45</v>
      </c>
      <c r="G43" s="41">
        <v>4.2300000000000004</v>
      </c>
    </row>
    <row r="44" spans="2:7" x14ac:dyDescent="0.25">
      <c r="B44" s="60" t="s">
        <v>54</v>
      </c>
      <c r="C44" s="41"/>
      <c r="D44" s="41">
        <v>2.7</v>
      </c>
      <c r="E44" s="41">
        <v>2.7</v>
      </c>
      <c r="F44" s="41">
        <v>3.25</v>
      </c>
      <c r="G44" s="41">
        <v>3.78</v>
      </c>
    </row>
    <row r="45" spans="2:7" ht="30" x14ac:dyDescent="0.25">
      <c r="B45" s="60" t="s">
        <v>55</v>
      </c>
      <c r="C45" s="41"/>
      <c r="D45" s="41">
        <v>2.75</v>
      </c>
      <c r="E45" s="41">
        <v>2.75</v>
      </c>
      <c r="F45" s="41">
        <v>3.33</v>
      </c>
      <c r="G45" s="41">
        <v>3.9</v>
      </c>
    </row>
    <row r="46" spans="2:7" x14ac:dyDescent="0.25">
      <c r="B46" s="60" t="s">
        <v>56</v>
      </c>
      <c r="C46" s="41"/>
      <c r="D46" s="41">
        <v>2.76</v>
      </c>
      <c r="E46" s="41"/>
      <c r="F46" s="41">
        <v>3.31</v>
      </c>
      <c r="G46" s="41">
        <v>3.84</v>
      </c>
    </row>
    <row r="47" spans="2:7" ht="45" x14ac:dyDescent="0.25">
      <c r="B47" s="60" t="s">
        <v>59</v>
      </c>
      <c r="C47" s="41"/>
      <c r="D47" s="41"/>
      <c r="E47" s="41"/>
      <c r="F47" s="41">
        <v>3.45</v>
      </c>
      <c r="G47" s="41">
        <v>4.07</v>
      </c>
    </row>
    <row r="48" spans="2:7" ht="30" x14ac:dyDescent="0.25">
      <c r="B48" s="60" t="s">
        <v>57</v>
      </c>
      <c r="C48" s="41"/>
      <c r="D48" s="41"/>
      <c r="E48" s="41"/>
      <c r="F48" s="41">
        <v>3.43</v>
      </c>
      <c r="G48" s="41">
        <v>3.99</v>
      </c>
    </row>
    <row r="49" spans="2:7" ht="30" x14ac:dyDescent="0.25">
      <c r="B49" s="60" t="s">
        <v>58</v>
      </c>
      <c r="C49" s="41"/>
      <c r="D49" s="41"/>
      <c r="E49" s="41"/>
      <c r="F49" s="41">
        <v>3.34</v>
      </c>
      <c r="G49" s="41">
        <v>3.96</v>
      </c>
    </row>
    <row r="50" spans="2:7" ht="45" x14ac:dyDescent="0.25">
      <c r="B50" s="60" t="s">
        <v>82</v>
      </c>
      <c r="C50" s="41"/>
      <c r="D50" s="41">
        <v>2.76</v>
      </c>
      <c r="E50" s="41"/>
      <c r="F50" s="41">
        <v>3.31</v>
      </c>
      <c r="G50" s="41">
        <v>3.84</v>
      </c>
    </row>
    <row r="51" spans="2:7" ht="60" x14ac:dyDescent="0.25">
      <c r="B51" s="60" t="s">
        <v>83</v>
      </c>
      <c r="C51" s="41"/>
      <c r="D51" s="41">
        <v>2.81</v>
      </c>
      <c r="E51" s="41"/>
      <c r="F51" s="41">
        <v>3.43</v>
      </c>
      <c r="G51" s="41">
        <v>3.99</v>
      </c>
    </row>
    <row r="52" spans="2:7" x14ac:dyDescent="0.25">
      <c r="B52" s="60" t="s">
        <v>78</v>
      </c>
      <c r="C52" s="41"/>
      <c r="D52" s="41">
        <v>2.76</v>
      </c>
      <c r="E52" s="41">
        <v>2.76</v>
      </c>
      <c r="F52" s="41">
        <v>3.31</v>
      </c>
      <c r="G52" s="41">
        <v>3.84</v>
      </c>
    </row>
    <row r="53" spans="2:7" ht="30" x14ac:dyDescent="0.25">
      <c r="B53" s="60" t="s">
        <v>79</v>
      </c>
      <c r="C53" s="41"/>
      <c r="D53" s="41"/>
      <c r="E53" s="41">
        <v>2.78</v>
      </c>
      <c r="F53" s="41">
        <v>3.34</v>
      </c>
      <c r="G53" s="41">
        <v>3.96</v>
      </c>
    </row>
    <row r="54" spans="2:7" ht="30" x14ac:dyDescent="0.25">
      <c r="B54" s="60" t="s">
        <v>132</v>
      </c>
      <c r="C54" s="41"/>
      <c r="D54" s="41">
        <v>2.2999999999999998</v>
      </c>
      <c r="E54" s="41"/>
      <c r="F54" s="41"/>
      <c r="G54" s="41"/>
    </row>
    <row r="55" spans="2:7" x14ac:dyDescent="0.25">
      <c r="B55" s="60" t="s">
        <v>80</v>
      </c>
      <c r="C55" s="41">
        <v>2.1</v>
      </c>
      <c r="D55" s="41">
        <v>2.1</v>
      </c>
      <c r="E55" s="41"/>
      <c r="F55" s="41"/>
      <c r="G55" s="41"/>
    </row>
    <row r="56" spans="2:7" ht="30" x14ac:dyDescent="0.25">
      <c r="B56" s="60" t="s">
        <v>81</v>
      </c>
      <c r="C56" s="41">
        <v>2.2000000000000002</v>
      </c>
      <c r="D56" s="41">
        <v>2.2000000000000002</v>
      </c>
      <c r="E56" s="41"/>
      <c r="F56" s="41"/>
      <c r="G56" s="41"/>
    </row>
    <row r="57" spans="2:7" ht="30" x14ac:dyDescent="0.25">
      <c r="B57" s="60" t="s">
        <v>127</v>
      </c>
      <c r="C57" s="41"/>
      <c r="D57" s="41">
        <v>2.58</v>
      </c>
      <c r="E57" s="41"/>
      <c r="F57" s="41"/>
      <c r="G57" s="41"/>
    </row>
    <row r="58" spans="2:7" ht="60" x14ac:dyDescent="0.25">
      <c r="B58" s="60" t="s">
        <v>122</v>
      </c>
      <c r="C58" s="41"/>
      <c r="D58" s="41"/>
      <c r="E58" s="41"/>
      <c r="F58" s="41"/>
      <c r="G58" s="41">
        <v>3.57</v>
      </c>
    </row>
    <row r="59" spans="2:7" x14ac:dyDescent="0.25">
      <c r="B59" s="60" t="s">
        <v>124</v>
      </c>
      <c r="C59" s="41"/>
      <c r="D59" s="41"/>
      <c r="E59" s="41"/>
      <c r="F59" s="41">
        <v>3.11</v>
      </c>
      <c r="G59" s="41"/>
    </row>
    <row r="60" spans="2:7" ht="30" x14ac:dyDescent="0.25">
      <c r="B60" s="60" t="s">
        <v>126</v>
      </c>
      <c r="C60" s="41"/>
      <c r="D60" s="41"/>
      <c r="E60" s="41"/>
      <c r="F60" s="41">
        <v>3.33</v>
      </c>
      <c r="G60" s="41"/>
    </row>
    <row r="61" spans="2:7" ht="30" x14ac:dyDescent="0.25">
      <c r="B61" s="60" t="s">
        <v>139</v>
      </c>
      <c r="C61" s="41"/>
      <c r="D61" s="41"/>
      <c r="E61" s="41"/>
      <c r="F61" s="41">
        <v>3.27</v>
      </c>
      <c r="G61" s="41"/>
    </row>
    <row r="62" spans="2:7" x14ac:dyDescent="0.25">
      <c r="B62" s="60" t="s">
        <v>118</v>
      </c>
      <c r="C62" s="41"/>
      <c r="D62" s="41"/>
      <c r="E62" s="41"/>
      <c r="F62" s="41"/>
      <c r="G62" s="41">
        <v>3.84</v>
      </c>
    </row>
    <row r="63" spans="2:7" x14ac:dyDescent="0.25">
      <c r="B63" s="60" t="s">
        <v>120</v>
      </c>
      <c r="C63" s="41"/>
      <c r="D63" s="41"/>
      <c r="E63" s="41"/>
      <c r="F63" s="41"/>
      <c r="G63" s="41">
        <v>3.84</v>
      </c>
    </row>
    <row r="64" spans="2:7" x14ac:dyDescent="0.25">
      <c r="B64" s="60" t="s">
        <v>114</v>
      </c>
      <c r="C64" s="41"/>
      <c r="D64" s="41"/>
      <c r="E64" s="41"/>
      <c r="F64" s="41"/>
      <c r="G64" s="41">
        <v>3.58</v>
      </c>
    </row>
    <row r="65" spans="2:7" ht="30" x14ac:dyDescent="0.25">
      <c r="B65" s="60" t="s">
        <v>116</v>
      </c>
      <c r="C65" s="41"/>
      <c r="D65" s="41"/>
      <c r="E65" s="41"/>
      <c r="F65" s="41"/>
      <c r="G65" s="41">
        <v>3.72</v>
      </c>
    </row>
    <row r="66" spans="2:7" ht="30" x14ac:dyDescent="0.25">
      <c r="B66" s="60" t="s">
        <v>107</v>
      </c>
      <c r="C66" s="41"/>
      <c r="D66" s="41"/>
      <c r="E66" s="41"/>
      <c r="F66" s="41">
        <v>3.31</v>
      </c>
      <c r="G66" s="41">
        <v>3.84</v>
      </c>
    </row>
    <row r="67" spans="2:7" ht="45" x14ac:dyDescent="0.25">
      <c r="B67" s="60" t="s">
        <v>108</v>
      </c>
      <c r="C67" s="41"/>
      <c r="D67" s="41"/>
      <c r="E67" s="41"/>
      <c r="F67" s="41">
        <v>3.31</v>
      </c>
      <c r="G67" s="41">
        <v>3.84</v>
      </c>
    </row>
    <row r="68" spans="2:7" x14ac:dyDescent="0.25">
      <c r="B68" s="60" t="s">
        <v>89</v>
      </c>
      <c r="C68" s="41"/>
      <c r="D68" s="41"/>
      <c r="E68" s="41"/>
      <c r="F68" s="41"/>
      <c r="G68" s="41">
        <v>3.84</v>
      </c>
    </row>
    <row r="69" spans="2:7" ht="30" x14ac:dyDescent="0.25">
      <c r="B69" s="60" t="s">
        <v>90</v>
      </c>
      <c r="C69" s="41"/>
      <c r="D69" s="41"/>
      <c r="E69" s="41"/>
      <c r="F69" s="41"/>
      <c r="G69" s="41">
        <v>3.58</v>
      </c>
    </row>
    <row r="70" spans="2:7" ht="30" x14ac:dyDescent="0.25">
      <c r="B70" s="60" t="s">
        <v>95</v>
      </c>
      <c r="C70" s="41"/>
      <c r="D70" s="41"/>
      <c r="E70" s="41"/>
      <c r="F70" s="41"/>
      <c r="G70" s="41">
        <v>3.9</v>
      </c>
    </row>
    <row r="71" spans="2:7" ht="30" x14ac:dyDescent="0.25">
      <c r="B71" s="60" t="s">
        <v>112</v>
      </c>
      <c r="C71" s="41"/>
      <c r="D71" s="41"/>
      <c r="E71" s="41"/>
      <c r="F71" s="41"/>
      <c r="G71" s="41">
        <v>3.72</v>
      </c>
    </row>
    <row r="72" spans="2:7" ht="30" x14ac:dyDescent="0.25">
      <c r="B72" s="60" t="s">
        <v>110</v>
      </c>
      <c r="C72" s="41"/>
      <c r="D72" s="41"/>
      <c r="E72" s="41"/>
      <c r="F72" s="41"/>
      <c r="G72" s="41">
        <v>3.58</v>
      </c>
    </row>
    <row r="73" spans="2:7" ht="30" x14ac:dyDescent="0.25">
      <c r="B73" s="60" t="s">
        <v>101</v>
      </c>
      <c r="C73" s="41"/>
      <c r="D73" s="41"/>
      <c r="E73" s="41"/>
      <c r="F73" s="41"/>
      <c r="G73" s="41">
        <v>3.58</v>
      </c>
    </row>
    <row r="74" spans="2:7" ht="45" x14ac:dyDescent="0.25">
      <c r="B74" s="60" t="s">
        <v>103</v>
      </c>
      <c r="C74" s="41"/>
      <c r="D74" s="41"/>
      <c r="E74" s="41"/>
      <c r="F74" s="41"/>
      <c r="G74" s="41">
        <v>3.72</v>
      </c>
    </row>
    <row r="75" spans="2:7" x14ac:dyDescent="0.25">
      <c r="B75" s="60" t="s">
        <v>92</v>
      </c>
      <c r="C75" s="41"/>
      <c r="D75" s="41"/>
      <c r="E75" s="41"/>
      <c r="F75" s="41"/>
      <c r="G75" s="41">
        <v>3.58</v>
      </c>
    </row>
    <row r="76" spans="2:7" ht="30" x14ac:dyDescent="0.25">
      <c r="B76" s="60" t="s">
        <v>106</v>
      </c>
      <c r="C76" s="41"/>
      <c r="D76" s="41"/>
      <c r="E76" s="41"/>
      <c r="F76" s="41"/>
      <c r="G76" s="41">
        <v>3.72</v>
      </c>
    </row>
    <row r="77" spans="2:7" x14ac:dyDescent="0.25">
      <c r="B77" s="60" t="s">
        <v>91</v>
      </c>
      <c r="C77" s="41"/>
      <c r="D77" s="41"/>
      <c r="E77" s="41"/>
      <c r="F77" s="41"/>
      <c r="G77" s="41">
        <v>3.84</v>
      </c>
    </row>
    <row r="78" spans="2:7" ht="30" x14ac:dyDescent="0.25">
      <c r="B78" s="60" t="s">
        <v>99</v>
      </c>
      <c r="C78" s="41"/>
      <c r="D78" s="41"/>
      <c r="E78" s="41"/>
      <c r="F78" s="41"/>
      <c r="G78" s="41">
        <v>3.9</v>
      </c>
    </row>
    <row r="79" spans="2:7" x14ac:dyDescent="0.25">
      <c r="B79" s="60" t="s">
        <v>88</v>
      </c>
      <c r="C79" s="41"/>
      <c r="D79" s="41">
        <v>2.76</v>
      </c>
      <c r="E79" s="41"/>
      <c r="F79" s="41"/>
      <c r="G79" s="41"/>
    </row>
  </sheetData>
  <mergeCells count="2">
    <mergeCell ref="C2:G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Matrica</vt:lpstr>
      <vt:lpstr>Sheet2</vt:lpstr>
      <vt:lpstr>Радна места</vt:lpstr>
      <vt:lpstr>Приказ по 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MDULS</dc:creator>
  <cp:lastModifiedBy>Синдикат</cp:lastModifiedBy>
  <cp:lastPrinted>2018-09-10T09:06:48Z</cp:lastPrinted>
  <dcterms:created xsi:type="dcterms:W3CDTF">2018-03-15T08:02:28Z</dcterms:created>
  <dcterms:modified xsi:type="dcterms:W3CDTF">2018-09-17T07:34:40Z</dcterms:modified>
</cp:coreProperties>
</file>